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hidePivotFieldList="1" autoCompressPictures="0"/>
  <bookViews>
    <workbookView xWindow="0" yWindow="0" windowWidth="25600" windowHeight="16060" tabRatio="614"/>
  </bookViews>
  <sheets>
    <sheet name="RJ Legislativo" sheetId="15" r:id="rId1"/>
    <sheet name="Resumo ERJ_DE" sheetId="30" r:id="rId2"/>
    <sheet name="DepEst2014" sheetId="4" r:id="rId3"/>
    <sheet name="Sheet7" sheetId="9" r:id="rId4"/>
    <sheet name="Sheet12" sheetId="24" r:id="rId5"/>
    <sheet name="CRJ_Bairro_DMDE" sheetId="26" r:id="rId6"/>
    <sheet name="ES_MU_BA_DM_DE" sheetId="27" r:id="rId7"/>
    <sheet name="Facebook" sheetId="35" r:id="rId8"/>
    <sheet name="DistCidBairro" sheetId="38" r:id="rId9"/>
    <sheet name="CRJ_DM" sheetId="34" r:id="rId10"/>
  </sheets>
  <definedNames>
    <definedName name="_xlnm._FilterDatabase" localSheetId="8" hidden="1">DistCidBairro!$A$1:$C$253</definedName>
    <definedName name="_xlnm._FilterDatabase" localSheetId="6" hidden="1">ES_MU_BA_DM_DE!$A$1:$I$253</definedName>
  </definedNames>
  <calcPr calcId="140000" concurrentCalc="0"/>
  <pivotCaches>
    <pivotCache cacheId="45" r:id="rId11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3" i="38"/>
  <c r="D2" i="38"/>
  <c r="E240" i="38"/>
  <c r="E22" i="38"/>
  <c r="E12" i="38"/>
  <c r="E23" i="38"/>
  <c r="E13" i="38"/>
  <c r="E14" i="38"/>
  <c r="E241" i="38"/>
  <c r="E242" i="38"/>
  <c r="E8" i="38"/>
  <c r="E24" i="38"/>
  <c r="E25" i="38"/>
  <c r="E15" i="38"/>
  <c r="E213" i="38"/>
  <c r="E26" i="38"/>
  <c r="E229" i="38"/>
  <c r="E27" i="38"/>
  <c r="E230" i="38"/>
  <c r="E231" i="38"/>
  <c r="E28" i="38"/>
  <c r="E16" i="38"/>
  <c r="E29" i="38"/>
  <c r="E232" i="38"/>
  <c r="E30" i="38"/>
  <c r="E31" i="38"/>
  <c r="E212" i="38"/>
  <c r="E221" i="38"/>
  <c r="E214" i="38"/>
  <c r="E17" i="38"/>
  <c r="E215" i="38"/>
  <c r="E2" i="38"/>
  <c r="E32" i="38"/>
  <c r="E33" i="38"/>
  <c r="E34" i="38"/>
  <c r="E243" i="38"/>
  <c r="E3" i="38"/>
  <c r="E35" i="38"/>
  <c r="E233" i="38"/>
  <c r="E36" i="38"/>
  <c r="E216" i="38"/>
  <c r="E4" i="38"/>
  <c r="E217" i="38"/>
  <c r="E222" i="38"/>
  <c r="E9" i="38"/>
  <c r="E223" i="38"/>
  <c r="E37" i="38"/>
  <c r="E38" i="38"/>
  <c r="E10" i="38"/>
  <c r="E228" i="38"/>
  <c r="E39" i="38"/>
  <c r="E238" i="38"/>
  <c r="E5" i="38"/>
  <c r="E40" i="38"/>
  <c r="E244" i="38"/>
  <c r="E224" i="38"/>
  <c r="E225" i="38"/>
  <c r="E245" i="38"/>
  <c r="E246" i="38"/>
  <c r="E41" i="38"/>
  <c r="E247" i="38"/>
  <c r="E248" i="38"/>
  <c r="E6" i="38"/>
  <c r="E234" i="38"/>
  <c r="E249" i="38"/>
  <c r="E218" i="38"/>
  <c r="E250" i="38"/>
  <c r="E251" i="38"/>
  <c r="E18" i="38"/>
  <c r="E139" i="38"/>
  <c r="F139" i="38"/>
  <c r="E109" i="38"/>
  <c r="F109" i="38"/>
  <c r="E140" i="38"/>
  <c r="F140" i="38"/>
  <c r="E61" i="38"/>
  <c r="F61" i="38"/>
  <c r="E141" i="38"/>
  <c r="F141" i="38"/>
  <c r="E167" i="38"/>
  <c r="F167" i="38"/>
  <c r="E128" i="38"/>
  <c r="F128" i="38"/>
  <c r="E81" i="38"/>
  <c r="F81" i="38"/>
  <c r="E51" i="38"/>
  <c r="F51" i="38"/>
  <c r="E63" i="38"/>
  <c r="F63" i="38"/>
  <c r="E62" i="38"/>
  <c r="F62" i="38"/>
  <c r="E110" i="38"/>
  <c r="F110" i="38"/>
  <c r="E168" i="38"/>
  <c r="F168" i="38"/>
  <c r="E142" i="38"/>
  <c r="F142" i="38"/>
  <c r="E82" i="38"/>
  <c r="F82" i="38"/>
  <c r="E194" i="38"/>
  <c r="F194" i="38"/>
  <c r="E111" i="38"/>
  <c r="F111" i="38"/>
  <c r="E169" i="38"/>
  <c r="F169" i="38"/>
  <c r="E83" i="38"/>
  <c r="F83" i="38"/>
  <c r="E170" i="38"/>
  <c r="F170" i="38"/>
  <c r="E64" i="38"/>
  <c r="F64" i="38"/>
  <c r="E143" i="38"/>
  <c r="F143" i="38"/>
  <c r="E52" i="38"/>
  <c r="F52" i="38"/>
  <c r="E76" i="38"/>
  <c r="F76" i="38"/>
  <c r="E144" i="38"/>
  <c r="F144" i="38"/>
  <c r="E195" i="38"/>
  <c r="F195" i="38"/>
  <c r="E171" i="38"/>
  <c r="F171" i="38"/>
  <c r="E145" i="38"/>
  <c r="F145" i="38"/>
  <c r="E172" i="38"/>
  <c r="F172" i="38"/>
  <c r="E129" i="38"/>
  <c r="F129" i="38"/>
  <c r="E173" i="38"/>
  <c r="F173" i="38"/>
  <c r="E84" i="38"/>
  <c r="F84" i="38"/>
  <c r="E85" i="38"/>
  <c r="F85" i="38"/>
  <c r="E112" i="38"/>
  <c r="F112" i="38"/>
  <c r="E113" i="38"/>
  <c r="F113" i="38"/>
  <c r="E86" i="38"/>
  <c r="F86" i="38"/>
  <c r="E196" i="38"/>
  <c r="F196" i="38"/>
  <c r="E114" i="38"/>
  <c r="F114" i="38"/>
  <c r="E197" i="38"/>
  <c r="F197" i="38"/>
  <c r="E77" i="38"/>
  <c r="F77" i="38"/>
  <c r="E115" i="38"/>
  <c r="F115" i="38"/>
  <c r="E130" i="38"/>
  <c r="F130" i="38"/>
  <c r="E87" i="38"/>
  <c r="F87" i="38"/>
  <c r="E53" i="38"/>
  <c r="F53" i="38"/>
  <c r="E146" i="38"/>
  <c r="F146" i="38"/>
  <c r="E147" i="38"/>
  <c r="F147" i="38"/>
  <c r="E148" i="38"/>
  <c r="F148" i="38"/>
  <c r="E88" i="38"/>
  <c r="F88" i="38"/>
  <c r="E149" i="38"/>
  <c r="F149" i="38"/>
  <c r="E174" i="38"/>
  <c r="F174" i="38"/>
  <c r="E198" i="38"/>
  <c r="F198" i="38"/>
  <c r="E89" i="38"/>
  <c r="F89" i="38"/>
  <c r="E131" i="38"/>
  <c r="F131" i="38"/>
  <c r="E90" i="38"/>
  <c r="F90" i="38"/>
  <c r="E175" i="38"/>
  <c r="F175" i="38"/>
  <c r="E132" i="38"/>
  <c r="F132" i="38"/>
  <c r="E199" i="38"/>
  <c r="F199" i="38"/>
  <c r="E54" i="38"/>
  <c r="F54" i="38"/>
  <c r="E200" i="38"/>
  <c r="F200" i="38"/>
  <c r="E176" i="38"/>
  <c r="F176" i="38"/>
  <c r="E65" i="38"/>
  <c r="F65" i="38"/>
  <c r="E150" i="38"/>
  <c r="F150" i="38"/>
  <c r="E66" i="38"/>
  <c r="F66" i="38"/>
  <c r="E91" i="38"/>
  <c r="F91" i="38"/>
  <c r="E151" i="38"/>
  <c r="F151" i="38"/>
  <c r="E201" i="38"/>
  <c r="F201" i="38"/>
  <c r="E92" i="38"/>
  <c r="F92" i="38"/>
  <c r="E78" i="38"/>
  <c r="F78" i="38"/>
  <c r="E202" i="38"/>
  <c r="F202" i="38"/>
  <c r="E116" i="38"/>
  <c r="F116" i="38"/>
  <c r="E67" i="38"/>
  <c r="F67" i="38"/>
  <c r="E177" i="38"/>
  <c r="F177" i="38"/>
  <c r="E133" i="38"/>
  <c r="F133" i="38"/>
  <c r="E152" i="38"/>
  <c r="F152" i="38"/>
  <c r="E117" i="38"/>
  <c r="F117" i="38"/>
  <c r="E203" i="38"/>
  <c r="F203" i="38"/>
  <c r="E93" i="38"/>
  <c r="F93" i="38"/>
  <c r="E94" i="38"/>
  <c r="F94" i="38"/>
  <c r="E55" i="38"/>
  <c r="F55" i="38"/>
  <c r="E68" i="38"/>
  <c r="F68" i="38"/>
  <c r="E204" i="38"/>
  <c r="F204" i="38"/>
  <c r="E178" i="38"/>
  <c r="F178" i="38"/>
  <c r="E205" i="38"/>
  <c r="F205" i="38"/>
  <c r="E206" i="38"/>
  <c r="F206" i="38"/>
  <c r="E207" i="38"/>
  <c r="F207" i="38"/>
  <c r="E153" i="38"/>
  <c r="F153" i="38"/>
  <c r="E154" i="38"/>
  <c r="F154" i="38"/>
  <c r="E56" i="38"/>
  <c r="F56" i="38"/>
  <c r="E179" i="38"/>
  <c r="F179" i="38"/>
  <c r="E95" i="38"/>
  <c r="F95" i="38"/>
  <c r="E180" i="38"/>
  <c r="F180" i="38"/>
  <c r="E96" i="38"/>
  <c r="F96" i="38"/>
  <c r="E155" i="38"/>
  <c r="F155" i="38"/>
  <c r="E97" i="38"/>
  <c r="F97" i="38"/>
  <c r="E156" i="38"/>
  <c r="F156" i="38"/>
  <c r="E98" i="38"/>
  <c r="F98" i="38"/>
  <c r="E99" i="38"/>
  <c r="F99" i="38"/>
  <c r="E157" i="38"/>
  <c r="F157" i="38"/>
  <c r="E69" i="38"/>
  <c r="F69" i="38"/>
  <c r="E57" i="38"/>
  <c r="F57" i="38"/>
  <c r="E100" i="38"/>
  <c r="F100" i="38"/>
  <c r="E118" i="38"/>
  <c r="F118" i="38"/>
  <c r="E158" i="38"/>
  <c r="F158" i="38"/>
  <c r="E119" i="38"/>
  <c r="F119" i="38"/>
  <c r="E120" i="38"/>
  <c r="F120" i="38"/>
  <c r="E134" i="38"/>
  <c r="F134" i="38"/>
  <c r="E70" i="38"/>
  <c r="F70" i="38"/>
  <c r="E121" i="38"/>
  <c r="F121" i="38"/>
  <c r="E122" i="38"/>
  <c r="F122" i="38"/>
  <c r="E159" i="38"/>
  <c r="F159" i="38"/>
  <c r="E160" i="38"/>
  <c r="F160" i="38"/>
  <c r="E101" i="38"/>
  <c r="F101" i="38"/>
  <c r="E102" i="38"/>
  <c r="F102" i="38"/>
  <c r="E181" i="38"/>
  <c r="F181" i="38"/>
  <c r="E135" i="38"/>
  <c r="F135" i="38"/>
  <c r="E103" i="38"/>
  <c r="F103" i="38"/>
  <c r="E161" i="38"/>
  <c r="F161" i="38"/>
  <c r="E104" i="38"/>
  <c r="F104" i="38"/>
  <c r="E58" i="38"/>
  <c r="F58" i="38"/>
  <c r="E71" i="38"/>
  <c r="F71" i="38"/>
  <c r="E182" i="38"/>
  <c r="F182" i="38"/>
  <c r="E105" i="38"/>
  <c r="F105" i="38"/>
  <c r="E162" i="38"/>
  <c r="F162" i="38"/>
  <c r="E183" i="38"/>
  <c r="F183" i="38"/>
  <c r="E184" i="38"/>
  <c r="F184" i="38"/>
  <c r="E163" i="38"/>
  <c r="F163" i="38"/>
  <c r="E208" i="38"/>
  <c r="F208" i="38"/>
  <c r="E185" i="38"/>
  <c r="F185" i="38"/>
  <c r="E72" i="38"/>
  <c r="F72" i="38"/>
  <c r="E186" i="38"/>
  <c r="F186" i="38"/>
  <c r="E79" i="38"/>
  <c r="F79" i="38"/>
  <c r="E187" i="38"/>
  <c r="F187" i="38"/>
  <c r="E209" i="38"/>
  <c r="F209" i="38"/>
  <c r="E188" i="38"/>
  <c r="F188" i="38"/>
  <c r="E189" i="38"/>
  <c r="F189" i="38"/>
  <c r="E190" i="38"/>
  <c r="F190" i="38"/>
  <c r="E59" i="38"/>
  <c r="F59" i="38"/>
  <c r="E80" i="38"/>
  <c r="F80" i="38"/>
  <c r="E73" i="38"/>
  <c r="F73" i="38"/>
  <c r="E136" i="38"/>
  <c r="F136" i="38"/>
  <c r="E137" i="38"/>
  <c r="F137" i="38"/>
  <c r="E106" i="38"/>
  <c r="F106" i="38"/>
  <c r="E191" i="38"/>
  <c r="F191" i="38"/>
  <c r="E164" i="38"/>
  <c r="F164" i="38"/>
  <c r="E107" i="38"/>
  <c r="F107" i="38"/>
  <c r="E165" i="38"/>
  <c r="F165" i="38"/>
  <c r="E210" i="38"/>
  <c r="F210" i="38"/>
  <c r="E74" i="38"/>
  <c r="F74" i="38"/>
  <c r="E75" i="38"/>
  <c r="F75" i="38"/>
  <c r="E192" i="38"/>
  <c r="F192" i="38"/>
  <c r="E166" i="38"/>
  <c r="F166" i="38"/>
  <c r="E123" i="38"/>
  <c r="F123" i="38"/>
  <c r="E211" i="38"/>
  <c r="F211" i="38"/>
  <c r="E124" i="38"/>
  <c r="F124" i="38"/>
  <c r="E126" i="38"/>
  <c r="F126" i="38"/>
  <c r="E193" i="38"/>
  <c r="F193" i="38"/>
  <c r="E125" i="38"/>
  <c r="F125" i="38"/>
  <c r="E60" i="38"/>
  <c r="F60" i="38"/>
  <c r="E138" i="38"/>
  <c r="F138" i="38"/>
  <c r="E127" i="38"/>
  <c r="F127" i="38"/>
  <c r="E108" i="38"/>
  <c r="F108" i="38"/>
  <c r="E42" i="38"/>
  <c r="E43" i="38"/>
  <c r="E235" i="38"/>
  <c r="E236" i="38"/>
  <c r="E239" i="38"/>
  <c r="E237" i="38"/>
  <c r="E11" i="38"/>
  <c r="E44" i="38"/>
  <c r="E226" i="38"/>
  <c r="E19" i="38"/>
  <c r="E45" i="38"/>
  <c r="E46" i="38"/>
  <c r="E20" i="38"/>
  <c r="E7" i="38"/>
  <c r="E21" i="38"/>
  <c r="E47" i="38"/>
  <c r="E219" i="38"/>
  <c r="E220" i="38"/>
  <c r="E48" i="38"/>
  <c r="E49" i="38"/>
  <c r="E252" i="38"/>
  <c r="E50" i="38"/>
  <c r="E227" i="38"/>
  <c r="E253" i="38"/>
  <c r="F1" i="38"/>
  <c r="E1" i="38"/>
  <c r="I7" i="30"/>
  <c r="M7" i="30"/>
  <c r="N7" i="30"/>
  <c r="O7" i="30"/>
  <c r="O1" i="30"/>
  <c r="I8" i="30"/>
  <c r="M8" i="30"/>
  <c r="N8" i="30"/>
  <c r="O8" i="30"/>
  <c r="I9" i="30"/>
  <c r="M9" i="30"/>
  <c r="N9" i="30"/>
  <c r="O9" i="30"/>
  <c r="I10" i="30"/>
  <c r="M10" i="30"/>
  <c r="N10" i="30"/>
  <c r="O10" i="30"/>
  <c r="I11" i="30"/>
  <c r="M11" i="30"/>
  <c r="N11" i="30"/>
  <c r="O11" i="30"/>
  <c r="I12" i="30"/>
  <c r="M12" i="30"/>
  <c r="N12" i="30"/>
  <c r="O12" i="30"/>
  <c r="I13" i="30"/>
  <c r="M13" i="30"/>
  <c r="N13" i="30"/>
  <c r="O13" i="30"/>
  <c r="I14" i="30"/>
  <c r="M14" i="30"/>
  <c r="N14" i="30"/>
  <c r="O14" i="30"/>
  <c r="I15" i="30"/>
  <c r="M15" i="30"/>
  <c r="N15" i="30"/>
  <c r="O15" i="30"/>
  <c r="I16" i="30"/>
  <c r="M16" i="30"/>
  <c r="N16" i="30"/>
  <c r="O16" i="30"/>
  <c r="I17" i="30"/>
  <c r="M17" i="30"/>
  <c r="N17" i="30"/>
  <c r="O17" i="30"/>
  <c r="I18" i="30"/>
  <c r="M18" i="30"/>
  <c r="N18" i="30"/>
  <c r="O18" i="30"/>
  <c r="I19" i="30"/>
  <c r="M19" i="30"/>
  <c r="N19" i="30"/>
  <c r="O19" i="30"/>
  <c r="I20" i="30"/>
  <c r="M20" i="30"/>
  <c r="N20" i="30"/>
  <c r="O20" i="30"/>
  <c r="I21" i="30"/>
  <c r="M21" i="30"/>
  <c r="N21" i="30"/>
  <c r="O21" i="30"/>
  <c r="I22" i="30"/>
  <c r="M22" i="30"/>
  <c r="N22" i="30"/>
  <c r="O22" i="30"/>
  <c r="I23" i="30"/>
  <c r="M23" i="30"/>
  <c r="N23" i="30"/>
  <c r="O23" i="30"/>
  <c r="I24" i="30"/>
  <c r="M24" i="30"/>
  <c r="N24" i="30"/>
  <c r="O24" i="30"/>
  <c r="I25" i="30"/>
  <c r="M25" i="30"/>
  <c r="N25" i="30"/>
  <c r="O25" i="30"/>
  <c r="I26" i="30"/>
  <c r="M26" i="30"/>
  <c r="N26" i="30"/>
  <c r="O26" i="30"/>
  <c r="I6" i="30"/>
  <c r="M6" i="30"/>
  <c r="N6" i="30"/>
  <c r="O6" i="30"/>
  <c r="G25" i="15"/>
  <c r="G24" i="15"/>
  <c r="G23" i="15"/>
  <c r="C24" i="15"/>
  <c r="C25" i="15"/>
  <c r="C23" i="15"/>
  <c r="B24" i="15"/>
  <c r="B25" i="15"/>
  <c r="B23" i="15"/>
  <c r="C21" i="15"/>
  <c r="B21" i="15"/>
  <c r="C20" i="15"/>
  <c r="B20" i="15"/>
  <c r="B18" i="15"/>
  <c r="G4" i="30"/>
  <c r="G27" i="30"/>
  <c r="H6" i="30"/>
  <c r="J6" i="30"/>
  <c r="H7" i="30"/>
  <c r="J7" i="30"/>
  <c r="H8" i="30"/>
  <c r="J8" i="30"/>
  <c r="H9" i="30"/>
  <c r="J9" i="30"/>
  <c r="H10" i="30"/>
  <c r="J10" i="30"/>
  <c r="H11" i="30"/>
  <c r="J11" i="30"/>
  <c r="H12" i="30"/>
  <c r="J12" i="30"/>
  <c r="H13" i="30"/>
  <c r="J13" i="30"/>
  <c r="H14" i="30"/>
  <c r="J14" i="30"/>
  <c r="H15" i="30"/>
  <c r="J15" i="30"/>
  <c r="H16" i="30"/>
  <c r="J16" i="30"/>
  <c r="H17" i="30"/>
  <c r="J17" i="30"/>
  <c r="H18" i="30"/>
  <c r="J18" i="30"/>
  <c r="H19" i="30"/>
  <c r="J19" i="30"/>
  <c r="H20" i="30"/>
  <c r="J20" i="30"/>
  <c r="H21" i="30"/>
  <c r="J21" i="30"/>
  <c r="H22" i="30"/>
  <c r="J22" i="30"/>
  <c r="H23" i="30"/>
  <c r="J23" i="30"/>
  <c r="H24" i="30"/>
  <c r="J24" i="30"/>
  <c r="H25" i="30"/>
  <c r="J25" i="30"/>
  <c r="H26" i="30"/>
  <c r="J26" i="30"/>
  <c r="J27" i="30"/>
  <c r="J28" i="30"/>
  <c r="I4" i="30"/>
  <c r="H4" i="30"/>
  <c r="I27" i="30"/>
  <c r="H27" i="30"/>
  <c r="K4" i="15"/>
  <c r="K3" i="15"/>
  <c r="J4" i="15"/>
  <c r="J3" i="15"/>
  <c r="I5" i="15"/>
  <c r="I4" i="15"/>
  <c r="I3" i="15"/>
  <c r="G4" i="15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6" i="30"/>
  <c r="C2" i="35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1" i="35"/>
  <c r="F255" i="27"/>
  <c r="G69" i="27"/>
  <c r="H69" i="27"/>
  <c r="G70" i="27"/>
  <c r="H70" i="27"/>
  <c r="G71" i="27"/>
  <c r="H71" i="27"/>
  <c r="G72" i="27"/>
  <c r="H72" i="27"/>
  <c r="G73" i="27"/>
  <c r="H73" i="27"/>
  <c r="G74" i="27"/>
  <c r="H74" i="27"/>
  <c r="G75" i="27"/>
  <c r="H75" i="27"/>
  <c r="G76" i="27"/>
  <c r="H76" i="27"/>
  <c r="G77" i="27"/>
  <c r="H77" i="27"/>
  <c r="G78" i="27"/>
  <c r="H78" i="27"/>
  <c r="G79" i="27"/>
  <c r="H79" i="27"/>
  <c r="G80" i="27"/>
  <c r="H80" i="27"/>
  <c r="G81" i="27"/>
  <c r="H81" i="27"/>
  <c r="G82" i="27"/>
  <c r="H82" i="27"/>
  <c r="G83" i="27"/>
  <c r="H83" i="27"/>
  <c r="G84" i="27"/>
  <c r="H84" i="27"/>
  <c r="G85" i="27"/>
  <c r="H85" i="27"/>
  <c r="G86" i="27"/>
  <c r="H86" i="27"/>
  <c r="G87" i="27"/>
  <c r="H87" i="27"/>
  <c r="G88" i="27"/>
  <c r="H88" i="27"/>
  <c r="G89" i="27"/>
  <c r="H89" i="27"/>
  <c r="G90" i="27"/>
  <c r="H90" i="27"/>
  <c r="G91" i="27"/>
  <c r="H91" i="27"/>
  <c r="G92" i="27"/>
  <c r="H92" i="27"/>
  <c r="G93" i="27"/>
  <c r="H93" i="27"/>
  <c r="G94" i="27"/>
  <c r="H94" i="27"/>
  <c r="G95" i="27"/>
  <c r="H95" i="27"/>
  <c r="G96" i="27"/>
  <c r="H96" i="27"/>
  <c r="G97" i="27"/>
  <c r="H97" i="27"/>
  <c r="G98" i="27"/>
  <c r="H98" i="27"/>
  <c r="G99" i="27"/>
  <c r="H99" i="27"/>
  <c r="G100" i="27"/>
  <c r="H100" i="27"/>
  <c r="G101" i="27"/>
  <c r="H101" i="27"/>
  <c r="G102" i="27"/>
  <c r="H102" i="27"/>
  <c r="G103" i="27"/>
  <c r="H103" i="27"/>
  <c r="G104" i="27"/>
  <c r="H104" i="27"/>
  <c r="G105" i="27"/>
  <c r="H105" i="27"/>
  <c r="G106" i="27"/>
  <c r="H106" i="27"/>
  <c r="G107" i="27"/>
  <c r="H107" i="27"/>
  <c r="G108" i="27"/>
  <c r="H108" i="27"/>
  <c r="G109" i="27"/>
  <c r="H109" i="27"/>
  <c r="G110" i="27"/>
  <c r="H110" i="27"/>
  <c r="G111" i="27"/>
  <c r="H111" i="27"/>
  <c r="G112" i="27"/>
  <c r="H112" i="27"/>
  <c r="G113" i="27"/>
  <c r="H113" i="27"/>
  <c r="G114" i="27"/>
  <c r="H114" i="27"/>
  <c r="G115" i="27"/>
  <c r="H115" i="27"/>
  <c r="G116" i="27"/>
  <c r="H116" i="27"/>
  <c r="G117" i="27"/>
  <c r="H117" i="27"/>
  <c r="G118" i="27"/>
  <c r="H118" i="27"/>
  <c r="G119" i="27"/>
  <c r="H119" i="27"/>
  <c r="G120" i="27"/>
  <c r="H120" i="27"/>
  <c r="G121" i="27"/>
  <c r="H121" i="27"/>
  <c r="G122" i="27"/>
  <c r="H122" i="27"/>
  <c r="G123" i="27"/>
  <c r="H123" i="27"/>
  <c r="G124" i="27"/>
  <c r="H124" i="27"/>
  <c r="G125" i="27"/>
  <c r="H125" i="27"/>
  <c r="G126" i="27"/>
  <c r="H126" i="27"/>
  <c r="G127" i="27"/>
  <c r="H127" i="27"/>
  <c r="G128" i="27"/>
  <c r="H128" i="27"/>
  <c r="G129" i="27"/>
  <c r="H129" i="27"/>
  <c r="G130" i="27"/>
  <c r="H130" i="27"/>
  <c r="G131" i="27"/>
  <c r="H131" i="27"/>
  <c r="G132" i="27"/>
  <c r="H132" i="27"/>
  <c r="G133" i="27"/>
  <c r="H133" i="27"/>
  <c r="G134" i="27"/>
  <c r="H134" i="27"/>
  <c r="G135" i="27"/>
  <c r="H135" i="27"/>
  <c r="G136" i="27"/>
  <c r="H136" i="27"/>
  <c r="G137" i="27"/>
  <c r="H137" i="27"/>
  <c r="G138" i="27"/>
  <c r="H138" i="27"/>
  <c r="G139" i="27"/>
  <c r="H139" i="27"/>
  <c r="G140" i="27"/>
  <c r="H140" i="27"/>
  <c r="G141" i="27"/>
  <c r="H141" i="27"/>
  <c r="G142" i="27"/>
  <c r="H142" i="27"/>
  <c r="G143" i="27"/>
  <c r="H143" i="27"/>
  <c r="G144" i="27"/>
  <c r="H144" i="27"/>
  <c r="G145" i="27"/>
  <c r="H145" i="27"/>
  <c r="G146" i="27"/>
  <c r="H146" i="27"/>
  <c r="G147" i="27"/>
  <c r="H147" i="27"/>
  <c r="G148" i="27"/>
  <c r="H148" i="27"/>
  <c r="G149" i="27"/>
  <c r="H149" i="27"/>
  <c r="G151" i="27"/>
  <c r="H151" i="27"/>
  <c r="G152" i="27"/>
  <c r="H152" i="27"/>
  <c r="G153" i="27"/>
  <c r="H153" i="27"/>
  <c r="G154" i="27"/>
  <c r="H154" i="27"/>
  <c r="G155" i="27"/>
  <c r="H155" i="27"/>
  <c r="G156" i="27"/>
  <c r="H156" i="27"/>
  <c r="G157" i="27"/>
  <c r="H157" i="27"/>
  <c r="G158" i="27"/>
  <c r="H158" i="27"/>
  <c r="G159" i="27"/>
  <c r="H159" i="27"/>
  <c r="G160" i="27"/>
  <c r="H160" i="27"/>
  <c r="G161" i="27"/>
  <c r="H161" i="27"/>
  <c r="G162" i="27"/>
  <c r="H162" i="27"/>
  <c r="G163" i="27"/>
  <c r="H163" i="27"/>
  <c r="G164" i="27"/>
  <c r="H164" i="27"/>
  <c r="G165" i="27"/>
  <c r="H165" i="27"/>
  <c r="G166" i="27"/>
  <c r="H166" i="27"/>
  <c r="G167" i="27"/>
  <c r="H167" i="27"/>
  <c r="G168" i="27"/>
  <c r="H168" i="27"/>
  <c r="G169" i="27"/>
  <c r="H169" i="27"/>
  <c r="G170" i="27"/>
  <c r="H170" i="27"/>
  <c r="G171" i="27"/>
  <c r="H171" i="27"/>
  <c r="G172" i="27"/>
  <c r="H172" i="27"/>
  <c r="G173" i="27"/>
  <c r="H173" i="27"/>
  <c r="G174" i="27"/>
  <c r="H174" i="27"/>
  <c r="G175" i="27"/>
  <c r="H175" i="27"/>
  <c r="G176" i="27"/>
  <c r="H176" i="27"/>
  <c r="G177" i="27"/>
  <c r="H177" i="27"/>
  <c r="G178" i="27"/>
  <c r="H178" i="27"/>
  <c r="G179" i="27"/>
  <c r="H179" i="27"/>
  <c r="G180" i="27"/>
  <c r="H180" i="27"/>
  <c r="G181" i="27"/>
  <c r="H181" i="27"/>
  <c r="G182" i="27"/>
  <c r="H182" i="27"/>
  <c r="G183" i="27"/>
  <c r="H183" i="27"/>
  <c r="G184" i="27"/>
  <c r="H184" i="27"/>
  <c r="G185" i="27"/>
  <c r="H185" i="27"/>
  <c r="G186" i="27"/>
  <c r="H186" i="27"/>
  <c r="G187" i="27"/>
  <c r="H187" i="27"/>
  <c r="G188" i="27"/>
  <c r="H188" i="27"/>
  <c r="G189" i="27"/>
  <c r="H189" i="27"/>
  <c r="G190" i="27"/>
  <c r="H190" i="27"/>
  <c r="G191" i="27"/>
  <c r="H191" i="27"/>
  <c r="G192" i="27"/>
  <c r="H192" i="27"/>
  <c r="G193" i="27"/>
  <c r="H193" i="27"/>
  <c r="G194" i="27"/>
  <c r="H194" i="27"/>
  <c r="G195" i="27"/>
  <c r="H195" i="27"/>
  <c r="G196" i="27"/>
  <c r="H196" i="27"/>
  <c r="G197" i="27"/>
  <c r="H197" i="27"/>
  <c r="G198" i="27"/>
  <c r="H198" i="27"/>
  <c r="G199" i="27"/>
  <c r="H199" i="27"/>
  <c r="G200" i="27"/>
  <c r="H200" i="27"/>
  <c r="G201" i="27"/>
  <c r="H201" i="27"/>
  <c r="G202" i="27"/>
  <c r="H202" i="27"/>
  <c r="G203" i="27"/>
  <c r="H203" i="27"/>
  <c r="G204" i="27"/>
  <c r="H204" i="27"/>
  <c r="G205" i="27"/>
  <c r="H205" i="27"/>
  <c r="G206" i="27"/>
  <c r="H206" i="27"/>
  <c r="G207" i="27"/>
  <c r="H207" i="27"/>
  <c r="G208" i="27"/>
  <c r="H208" i="27"/>
  <c r="G209" i="27"/>
  <c r="H209" i="27"/>
  <c r="G210" i="27"/>
  <c r="H210" i="27"/>
  <c r="G211" i="27"/>
  <c r="H211" i="27"/>
  <c r="G212" i="27"/>
  <c r="H212" i="27"/>
  <c r="G213" i="27"/>
  <c r="H213" i="27"/>
  <c r="G214" i="27"/>
  <c r="H214" i="27"/>
  <c r="G215" i="27"/>
  <c r="H215" i="27"/>
  <c r="G216" i="27"/>
  <c r="H216" i="27"/>
  <c r="G217" i="27"/>
  <c r="H217" i="27"/>
  <c r="G218" i="27"/>
  <c r="H218" i="27"/>
  <c r="G219" i="27"/>
  <c r="H219" i="27"/>
  <c r="G220" i="27"/>
  <c r="H220" i="27"/>
  <c r="G221" i="27"/>
  <c r="H221" i="27"/>
  <c r="G222" i="27"/>
  <c r="H222" i="27"/>
  <c r="G223" i="27"/>
  <c r="H223" i="27"/>
  <c r="G224" i="27"/>
  <c r="H224" i="27"/>
  <c r="G225" i="27"/>
  <c r="H225" i="27"/>
  <c r="G226" i="27"/>
  <c r="H226" i="27"/>
  <c r="G227" i="27"/>
  <c r="H227" i="27"/>
  <c r="G228" i="27"/>
  <c r="H228" i="27"/>
  <c r="G229" i="27"/>
  <c r="H229" i="27"/>
  <c r="H253" i="27"/>
  <c r="G253" i="27"/>
  <c r="H252" i="27"/>
  <c r="G252" i="27"/>
  <c r="H251" i="27"/>
  <c r="G251" i="27"/>
  <c r="H250" i="27"/>
  <c r="G250" i="27"/>
  <c r="H249" i="27"/>
  <c r="G249" i="27"/>
  <c r="H248" i="27"/>
  <c r="G248" i="27"/>
  <c r="H247" i="27"/>
  <c r="G247" i="27"/>
  <c r="H246" i="27"/>
  <c r="G246" i="27"/>
  <c r="H245" i="27"/>
  <c r="G245" i="27"/>
  <c r="H244" i="27"/>
  <c r="G244" i="27"/>
  <c r="H243" i="27"/>
  <c r="G243" i="27"/>
  <c r="H242" i="27"/>
  <c r="G242" i="27"/>
  <c r="H241" i="27"/>
  <c r="G241" i="27"/>
  <c r="H240" i="27"/>
  <c r="G240" i="27"/>
  <c r="H239" i="27"/>
  <c r="G239" i="27"/>
  <c r="H238" i="27"/>
  <c r="G238" i="27"/>
  <c r="H237" i="27"/>
  <c r="G237" i="27"/>
  <c r="H236" i="27"/>
  <c r="G236" i="27"/>
  <c r="H235" i="27"/>
  <c r="G235" i="27"/>
  <c r="H234" i="27"/>
  <c r="G234" i="27"/>
  <c r="H233" i="27"/>
  <c r="G233" i="27"/>
  <c r="H232" i="27"/>
  <c r="G232" i="27"/>
  <c r="H231" i="27"/>
  <c r="G231" i="27"/>
  <c r="H230" i="27"/>
  <c r="G230" i="27"/>
  <c r="H68" i="27"/>
  <c r="G68" i="27"/>
  <c r="H67" i="27"/>
  <c r="G67" i="27"/>
  <c r="H66" i="27"/>
  <c r="G66" i="27"/>
  <c r="H65" i="27"/>
  <c r="G65" i="27"/>
  <c r="H64" i="27"/>
  <c r="G64" i="27"/>
  <c r="H63" i="27"/>
  <c r="G63" i="27"/>
  <c r="H62" i="27"/>
  <c r="G62" i="27"/>
  <c r="H61" i="27"/>
  <c r="G61" i="27"/>
  <c r="H60" i="27"/>
  <c r="G60" i="27"/>
  <c r="H59" i="27"/>
  <c r="G59" i="27"/>
  <c r="H58" i="27"/>
  <c r="G58" i="27"/>
  <c r="H57" i="27"/>
  <c r="G57" i="27"/>
  <c r="H56" i="27"/>
  <c r="G56" i="27"/>
  <c r="H55" i="27"/>
  <c r="G55" i="27"/>
  <c r="H54" i="27"/>
  <c r="G54" i="27"/>
  <c r="H53" i="27"/>
  <c r="G53" i="27"/>
  <c r="H52" i="27"/>
  <c r="G52" i="27"/>
  <c r="H51" i="27"/>
  <c r="G51" i="27"/>
  <c r="H50" i="27"/>
  <c r="G50" i="27"/>
  <c r="H49" i="27"/>
  <c r="G49" i="27"/>
  <c r="H48" i="27"/>
  <c r="G48" i="27"/>
  <c r="H47" i="27"/>
  <c r="G47" i="27"/>
  <c r="H46" i="27"/>
  <c r="G46" i="27"/>
  <c r="H45" i="27"/>
  <c r="G45" i="27"/>
  <c r="H44" i="27"/>
  <c r="G44" i="27"/>
  <c r="H43" i="27"/>
  <c r="G43" i="27"/>
  <c r="H42" i="27"/>
  <c r="G42" i="27"/>
  <c r="H41" i="27"/>
  <c r="G41" i="27"/>
  <c r="H40" i="27"/>
  <c r="G40" i="27"/>
  <c r="H39" i="27"/>
  <c r="G39" i="27"/>
  <c r="H38" i="27"/>
  <c r="G38" i="27"/>
  <c r="H37" i="27"/>
  <c r="G37" i="27"/>
  <c r="H36" i="27"/>
  <c r="G36" i="27"/>
  <c r="H35" i="27"/>
  <c r="G35" i="27"/>
  <c r="H34" i="27"/>
  <c r="G34" i="27"/>
  <c r="H33" i="27"/>
  <c r="G33" i="27"/>
  <c r="H32" i="27"/>
  <c r="G32" i="27"/>
  <c r="H31" i="27"/>
  <c r="G31" i="27"/>
  <c r="H30" i="27"/>
  <c r="G30" i="27"/>
  <c r="H29" i="27"/>
  <c r="G29" i="27"/>
  <c r="H28" i="27"/>
  <c r="G28" i="27"/>
  <c r="H27" i="27"/>
  <c r="G27" i="27"/>
  <c r="H26" i="27"/>
  <c r="G26" i="27"/>
  <c r="H25" i="27"/>
  <c r="G25" i="27"/>
  <c r="H24" i="27"/>
  <c r="G24" i="27"/>
  <c r="H23" i="27"/>
  <c r="G23" i="27"/>
  <c r="H22" i="27"/>
  <c r="G22" i="27"/>
  <c r="H21" i="27"/>
  <c r="G21" i="27"/>
  <c r="H20" i="27"/>
  <c r="G20" i="27"/>
  <c r="H19" i="27"/>
  <c r="G19" i="27"/>
  <c r="H18" i="27"/>
  <c r="G18" i="27"/>
  <c r="H17" i="27"/>
  <c r="G17" i="27"/>
  <c r="H16" i="27"/>
  <c r="G16" i="27"/>
  <c r="H15" i="27"/>
  <c r="G15" i="27"/>
  <c r="H14" i="27"/>
  <c r="G14" i="27"/>
  <c r="H13" i="27"/>
  <c r="G13" i="27"/>
  <c r="H12" i="27"/>
  <c r="G12" i="27"/>
  <c r="H11" i="27"/>
  <c r="G11" i="27"/>
  <c r="H10" i="27"/>
  <c r="G10" i="27"/>
  <c r="H9" i="27"/>
  <c r="G9" i="27"/>
  <c r="H8" i="27"/>
  <c r="G8" i="27"/>
  <c r="H7" i="27"/>
  <c r="G7" i="27"/>
  <c r="H6" i="27"/>
  <c r="G6" i="27"/>
  <c r="H5" i="27"/>
  <c r="G5" i="27"/>
  <c r="H4" i="27"/>
  <c r="G4" i="27"/>
  <c r="H3" i="27"/>
  <c r="G3" i="27"/>
  <c r="H2" i="27"/>
  <c r="G2" i="27"/>
  <c r="D15" i="15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2" i="24"/>
  <c r="E4" i="15"/>
  <c r="E21" i="9"/>
  <c r="E68" i="9"/>
  <c r="E84" i="9"/>
  <c r="E4" i="9"/>
  <c r="E6" i="9"/>
  <c r="E7" i="9"/>
  <c r="E13" i="9"/>
  <c r="E29" i="9"/>
  <c r="E79" i="9"/>
  <c r="E82" i="9"/>
  <c r="E10" i="9"/>
  <c r="E17" i="9"/>
  <c r="E20" i="9"/>
  <c r="E24" i="9"/>
  <c r="E39" i="9"/>
  <c r="E11" i="9"/>
  <c r="E25" i="9"/>
  <c r="E50" i="9"/>
  <c r="E85" i="9"/>
  <c r="E70" i="9"/>
  <c r="E80" i="9"/>
  <c r="E88" i="9"/>
  <c r="E5" i="9"/>
  <c r="E22" i="9"/>
  <c r="E53" i="9"/>
  <c r="E81" i="9"/>
  <c r="E89" i="9"/>
  <c r="E26" i="9"/>
  <c r="E31" i="9"/>
  <c r="E41" i="9"/>
  <c r="E83" i="9"/>
  <c r="E14" i="9"/>
  <c r="E65" i="9"/>
  <c r="E28" i="9"/>
  <c r="E30" i="9"/>
  <c r="E36" i="9"/>
  <c r="E40" i="9"/>
  <c r="E42" i="9"/>
  <c r="E44" i="9"/>
  <c r="E48" i="9"/>
  <c r="E62" i="9"/>
  <c r="E76" i="9"/>
  <c r="E86" i="9"/>
  <c r="E56" i="9"/>
  <c r="E78" i="9"/>
  <c r="E87" i="9"/>
  <c r="E27" i="9"/>
  <c r="E43" i="9"/>
  <c r="E45" i="9"/>
  <c r="E52" i="9"/>
  <c r="E55" i="9"/>
  <c r="E92" i="9"/>
  <c r="E49" i="9"/>
  <c r="E12" i="9"/>
  <c r="E32" i="9"/>
  <c r="E34" i="9"/>
  <c r="E37" i="9"/>
  <c r="E47" i="9"/>
  <c r="E59" i="9"/>
  <c r="E91" i="9"/>
  <c r="E3" i="9"/>
  <c r="E15" i="9"/>
  <c r="E33" i="9"/>
  <c r="E46" i="9"/>
  <c r="E71" i="9"/>
  <c r="E77" i="9"/>
  <c r="E16" i="9"/>
  <c r="E19" i="9"/>
  <c r="E72" i="9"/>
  <c r="E73" i="9"/>
  <c r="E75" i="9"/>
  <c r="E18" i="9"/>
  <c r="E23" i="9"/>
  <c r="E38" i="9"/>
  <c r="E63" i="9"/>
  <c r="E51" i="9"/>
  <c r="E69" i="9"/>
  <c r="E74" i="9"/>
  <c r="E2" i="9"/>
  <c r="E54" i="9"/>
  <c r="E8" i="9"/>
  <c r="E67" i="9"/>
  <c r="E90" i="9"/>
  <c r="E9" i="9"/>
  <c r="E35" i="9"/>
  <c r="E57" i="9"/>
  <c r="E58" i="9"/>
  <c r="E60" i="9"/>
  <c r="E61" i="9"/>
  <c r="E64" i="9"/>
  <c r="E66" i="9"/>
  <c r="E93" i="9"/>
  <c r="E95" i="9"/>
  <c r="E3" i="15"/>
  <c r="D21" i="9"/>
  <c r="D68" i="9"/>
  <c r="D84" i="9"/>
  <c r="D4" i="9"/>
  <c r="D6" i="9"/>
  <c r="D7" i="9"/>
  <c r="D13" i="9"/>
  <c r="D29" i="9"/>
  <c r="D79" i="9"/>
  <c r="D82" i="9"/>
  <c r="D10" i="9"/>
  <c r="D17" i="9"/>
  <c r="D20" i="9"/>
  <c r="D24" i="9"/>
  <c r="D39" i="9"/>
  <c r="D11" i="9"/>
  <c r="D25" i="9"/>
  <c r="D50" i="9"/>
  <c r="D85" i="9"/>
  <c r="D70" i="9"/>
  <c r="D80" i="9"/>
  <c r="D88" i="9"/>
  <c r="D5" i="9"/>
  <c r="D22" i="9"/>
  <c r="D53" i="9"/>
  <c r="D81" i="9"/>
  <c r="D89" i="9"/>
  <c r="D26" i="9"/>
  <c r="D31" i="9"/>
  <c r="D41" i="9"/>
  <c r="D83" i="9"/>
  <c r="D14" i="9"/>
  <c r="D65" i="9"/>
  <c r="D28" i="9"/>
  <c r="D30" i="9"/>
  <c r="D36" i="9"/>
  <c r="D40" i="9"/>
  <c r="D42" i="9"/>
  <c r="D44" i="9"/>
  <c r="D48" i="9"/>
  <c r="D62" i="9"/>
  <c r="D76" i="9"/>
  <c r="D86" i="9"/>
  <c r="D56" i="9"/>
  <c r="D78" i="9"/>
  <c r="D87" i="9"/>
  <c r="D27" i="9"/>
  <c r="D43" i="9"/>
  <c r="D45" i="9"/>
  <c r="D52" i="9"/>
  <c r="D55" i="9"/>
  <c r="D92" i="9"/>
  <c r="D49" i="9"/>
  <c r="D12" i="9"/>
  <c r="D32" i="9"/>
  <c r="D34" i="9"/>
  <c r="D37" i="9"/>
  <c r="D47" i="9"/>
  <c r="D59" i="9"/>
  <c r="D91" i="9"/>
  <c r="D3" i="9"/>
  <c r="D15" i="9"/>
  <c r="D33" i="9"/>
  <c r="D46" i="9"/>
  <c r="D71" i="9"/>
  <c r="D77" i="9"/>
  <c r="D16" i="9"/>
  <c r="D19" i="9"/>
  <c r="D72" i="9"/>
  <c r="D73" i="9"/>
  <c r="D75" i="9"/>
  <c r="D18" i="9"/>
  <c r="D23" i="9"/>
  <c r="D38" i="9"/>
  <c r="D63" i="9"/>
  <c r="D51" i="9"/>
  <c r="D69" i="9"/>
  <c r="D74" i="9"/>
  <c r="D2" i="9"/>
  <c r="D54" i="9"/>
  <c r="D8" i="9"/>
  <c r="D67" i="9"/>
  <c r="D90" i="9"/>
  <c r="D9" i="9"/>
  <c r="D35" i="9"/>
  <c r="D57" i="9"/>
  <c r="D58" i="9"/>
  <c r="D60" i="9"/>
  <c r="D61" i="9"/>
  <c r="D64" i="9"/>
  <c r="D66" i="9"/>
  <c r="D93" i="9"/>
  <c r="D95" i="9"/>
  <c r="C95" i="9"/>
  <c r="E2" i="15"/>
  <c r="C5" i="15"/>
  <c r="F4" i="15"/>
  <c r="C4" i="15"/>
  <c r="F3" i="15"/>
  <c r="C3" i="15"/>
  <c r="C2" i="15"/>
  <c r="B74" i="9"/>
  <c r="B26" i="9"/>
  <c r="B10" i="9"/>
</calcChain>
</file>

<file path=xl/sharedStrings.xml><?xml version="1.0" encoding="utf-8"?>
<sst xmlns="http://schemas.openxmlformats.org/spreadsheetml/2006/main" count="3127" uniqueCount="615">
  <si>
    <t>Nome</t>
  </si>
  <si>
    <t>Partido</t>
  </si>
  <si>
    <t>Coligação/ Eleito</t>
  </si>
  <si>
    <t>Votos nominais</t>
  </si>
  <si>
    <t>Situação</t>
  </si>
  <si>
    <t>Marcelo Freixo</t>
  </si>
  <si>
    <t>PSOL</t>
  </si>
  <si>
    <t>em exercício</t>
  </si>
  <si>
    <t>Wagner Montes</t>
  </si>
  <si>
    <t>PRB</t>
  </si>
  <si>
    <t>PSD</t>
  </si>
  <si>
    <t>Flávio Bolsonaro</t>
  </si>
  <si>
    <t>PSC</t>
  </si>
  <si>
    <t>PP</t>
  </si>
  <si>
    <t>Samuel Malafaia</t>
  </si>
  <si>
    <t>DEM</t>
  </si>
  <si>
    <t>Anterior PSD</t>
  </si>
  <si>
    <t>Paulo Melo</t>
  </si>
  <si>
    <t>PMDB</t>
  </si>
  <si>
    <t>licenciado</t>
  </si>
  <si>
    <t>Nivaldo Mulim</t>
  </si>
  <si>
    <t>PR</t>
  </si>
  <si>
    <t>PR / PROS</t>
  </si>
  <si>
    <t>Fabio Silva</t>
  </si>
  <si>
    <t>André Corrêa</t>
  </si>
  <si>
    <t>Jorge Picciani</t>
  </si>
  <si>
    <t>Cidinha Campos</t>
  </si>
  <si>
    <t>PDT</t>
  </si>
  <si>
    <t>Dionísio Lins</t>
  </si>
  <si>
    <t>Pedro Fernandes</t>
  </si>
  <si>
    <t>SD</t>
  </si>
  <si>
    <t>Tia Ju</t>
  </si>
  <si>
    <t>Osorio</t>
  </si>
  <si>
    <t>PSDB</t>
  </si>
  <si>
    <t>Anterior PMDB</t>
  </si>
  <si>
    <t>Domingos Brazão</t>
  </si>
  <si>
    <t>Lucinha</t>
  </si>
  <si>
    <t>PSDB / PPS / DEM</t>
  </si>
  <si>
    <t>Gustavo Tutuca</t>
  </si>
  <si>
    <t>Rafael Picciani</t>
  </si>
  <si>
    <t>Carlos Macedo</t>
  </si>
  <si>
    <t>Edson Albertassi</t>
  </si>
  <si>
    <t>Bebeto</t>
  </si>
  <si>
    <t>Anterior SD</t>
  </si>
  <si>
    <t>Zeidan</t>
  </si>
  <si>
    <t>PT</t>
  </si>
  <si>
    <t>Bernardo Rossi</t>
  </si>
  <si>
    <t>Daniele Guerreiro</t>
  </si>
  <si>
    <t>cassada (em exercício sob liminar)</t>
  </si>
  <si>
    <t>Waguinho</t>
  </si>
  <si>
    <t>Martha Rocha</t>
  </si>
  <si>
    <t>Márcio Pacheco</t>
  </si>
  <si>
    <t>PSC / PTC</t>
  </si>
  <si>
    <t>Christino Áureo</t>
  </si>
  <si>
    <t>Dr. Deodalto</t>
  </si>
  <si>
    <t>Anterior PTN</t>
  </si>
  <si>
    <t>Pedro Augusto</t>
  </si>
  <si>
    <t>André Lazaroni</t>
  </si>
  <si>
    <t>Benedito Alves</t>
  </si>
  <si>
    <t>Rosenverg Reis</t>
  </si>
  <si>
    <t>Thiago Pampolha</t>
  </si>
  <si>
    <t>PTC</t>
  </si>
  <si>
    <t>Luiz Paulo Corrêa da Rocha</t>
  </si>
  <si>
    <t>Carlos Minc</t>
  </si>
  <si>
    <t>s/partido</t>
  </si>
  <si>
    <t>Anterior PT</t>
  </si>
  <si>
    <t>Luiz Martins</t>
  </si>
  <si>
    <t>Marcus Vinicius - Neskau</t>
  </si>
  <si>
    <t>PTB</t>
  </si>
  <si>
    <t>PTB / PTN</t>
  </si>
  <si>
    <t>Filipe Soares</t>
  </si>
  <si>
    <t>Tio Carlos</t>
  </si>
  <si>
    <t>Farid Abrão David</t>
  </si>
  <si>
    <t>Iranildo Campos</t>
  </si>
  <si>
    <t>Waldeck Carneiro da Silva</t>
  </si>
  <si>
    <t>José Luiz Nanci</t>
  </si>
  <si>
    <t>PPS</t>
  </si>
  <si>
    <t>Comte Bittencourt</t>
  </si>
  <si>
    <t>Bruno Dauaire</t>
  </si>
  <si>
    <t>Marcia Jeovani</t>
  </si>
  <si>
    <t>Marcio Canella</t>
  </si>
  <si>
    <t>PSL</t>
  </si>
  <si>
    <t>Rogério Lisboa</t>
  </si>
  <si>
    <t>Enfermeira Rejane</t>
  </si>
  <si>
    <t>PCdoB</t>
  </si>
  <si>
    <t>Jorge Felippe Neto</t>
  </si>
  <si>
    <t>João Peixoto</t>
  </si>
  <si>
    <t>PSDC</t>
  </si>
  <si>
    <t>PSDC / PMN</t>
  </si>
  <si>
    <t>André Ceciliano</t>
  </si>
  <si>
    <t>Dr. Sadinoel</t>
  </si>
  <si>
    <t>PMB</t>
  </si>
  <si>
    <t>Zaqueu Teixeira</t>
  </si>
  <si>
    <t>Marcos Abrahão</t>
  </si>
  <si>
    <t>PTdoB</t>
  </si>
  <si>
    <t>Jair Bittencourt</t>
  </si>
  <si>
    <t>Jânio Mendes</t>
  </si>
  <si>
    <t>Chiquinho da Mangueira</t>
  </si>
  <si>
    <t>PMN</t>
  </si>
  <si>
    <t>Renato Cozzolino</t>
  </si>
  <si>
    <t>Geraldo Pudim</t>
  </si>
  <si>
    <t>Átila Nunes Filho</t>
  </si>
  <si>
    <t>José Camilo Zito</t>
  </si>
  <si>
    <t>Wanderson Nogueira</t>
  </si>
  <si>
    <t>Anterior PSB</t>
  </si>
  <si>
    <t>Paulo Ramos</t>
  </si>
  <si>
    <t>José Luis Anchite</t>
  </si>
  <si>
    <t>Flávio Serafini</t>
  </si>
  <si>
    <t>Eliomar Coelho</t>
  </si>
  <si>
    <t>Marcos Miller</t>
  </si>
  <si>
    <t>PHS</t>
  </si>
  <si>
    <t>Dr. Julianelli</t>
  </si>
  <si>
    <t>REDE</t>
  </si>
  <si>
    <t>Anterior PSOL</t>
  </si>
  <si>
    <t>fonte:</t>
  </si>
  <si>
    <t>https://pt.wikipedia.org/wiki/Lista_de_deputados_estaduais_do_Rio_de_Janeiro_(2015%E2%80%932019)</t>
  </si>
  <si>
    <t>http://www.eleicoes2014.com.br/candidatos-deputado-estadual-rio-janeiro/</t>
  </si>
  <si>
    <t>Município</t>
  </si>
  <si>
    <t>População</t>
  </si>
  <si>
    <t>Armação dos Búzios</t>
  </si>
  <si>
    <t>Arraial do Cabo</t>
  </si>
  <si>
    <t>Iguaba Grande</t>
  </si>
  <si>
    <t>Carapebus</t>
  </si>
  <si>
    <t>Cardoso Moreira</t>
  </si>
  <si>
    <t>São Sebastião do Alto</t>
  </si>
  <si>
    <t>Sul Fluminense</t>
  </si>
  <si>
    <t>Norte Fluminense</t>
  </si>
  <si>
    <t>Baixadas Litorâneas</t>
  </si>
  <si>
    <t>Centro Fluminense</t>
  </si>
  <si>
    <t>Noroeste Fluminense</t>
  </si>
  <si>
    <t>Rio de Janeiro</t>
  </si>
  <si>
    <t>Campos dos Goytacazes</t>
  </si>
  <si>
    <t>Macaé</t>
  </si>
  <si>
    <t>Itaguaí</t>
  </si>
  <si>
    <t>Nova Friburgo</t>
  </si>
  <si>
    <t>Itaperuna</t>
  </si>
  <si>
    <t>Barra do Piraí</t>
  </si>
  <si>
    <t>Vassouras</t>
  </si>
  <si>
    <t>Três Rios</t>
  </si>
  <si>
    <t>Santo Antônio de Pádua</t>
  </si>
  <si>
    <t>Santa Maria Madalena</t>
  </si>
  <si>
    <t>Queimados</t>
  </si>
  <si>
    <t>Seropédica</t>
  </si>
  <si>
    <t xml:space="preserve">Fonte: </t>
  </si>
  <si>
    <t>https://pt.wikipedia.org/wiki/Lista_de_munic%C3%ADpios_do_Rio_de_Janeiro_por_população</t>
  </si>
  <si>
    <t>vereadores rio</t>
  </si>
  <si>
    <t>deputados estaduais</t>
  </si>
  <si>
    <t>deputados federais</t>
  </si>
  <si>
    <t>senadores</t>
  </si>
  <si>
    <t>metade</t>
  </si>
  <si>
    <t>maioria simples</t>
  </si>
  <si>
    <t>habitantes por representante distrital</t>
  </si>
  <si>
    <t>Casimiro de Abreu</t>
  </si>
  <si>
    <t>Rio das Ostras</t>
  </si>
  <si>
    <t>Silva Jardim</t>
  </si>
  <si>
    <t>Araruama</t>
  </si>
  <si>
    <t>Cabo Frio</t>
  </si>
  <si>
    <t>São Pedro da Aldeia</t>
  </si>
  <si>
    <t>Saquarema</t>
  </si>
  <si>
    <t>Municípios</t>
  </si>
  <si>
    <t>Cantagalo</t>
  </si>
  <si>
    <t>Carmo</t>
  </si>
  <si>
    <t>Cordeiro</t>
  </si>
  <si>
    <t>Macuco</t>
  </si>
  <si>
    <t>Bom Jardim</t>
  </si>
  <si>
    <t>Duas Barras</t>
  </si>
  <si>
    <t>Sumidouro</t>
  </si>
  <si>
    <t>Trajano de Moraes</t>
  </si>
  <si>
    <t>Areal</t>
  </si>
  <si>
    <t>Comendador Levy Gasparian</t>
  </si>
  <si>
    <t>Paraíba do Sul</t>
  </si>
  <si>
    <t>Sapucaia</t>
  </si>
  <si>
    <t>Bom Jesus do Itabapoana</t>
  </si>
  <si>
    <t>Italva</t>
  </si>
  <si>
    <t>Laje do Muriaé</t>
  </si>
  <si>
    <t>Natividade</t>
  </si>
  <si>
    <t>Porciúncula</t>
  </si>
  <si>
    <t>Varre-Sai</t>
  </si>
  <si>
    <t>Aperibé</t>
  </si>
  <si>
    <t>Cambuci</t>
  </si>
  <si>
    <t>Itaocara</t>
  </si>
  <si>
    <t>Miracema</t>
  </si>
  <si>
    <t>São José de Ubá</t>
  </si>
  <si>
    <t>São Fidélis</t>
  </si>
  <si>
    <t>São Francisco de Itabapoana</t>
  </si>
  <si>
    <t>São João da Barra</t>
  </si>
  <si>
    <t>Conceição de Macabu</t>
  </si>
  <si>
    <t>Quissamã</t>
  </si>
  <si>
    <t>Angra dos Reis</t>
  </si>
  <si>
    <t>Barra Mansa</t>
  </si>
  <si>
    <t>Belford Roxo</t>
  </si>
  <si>
    <t>Cachoeiras de Macacu</t>
  </si>
  <si>
    <t>Duque de Caxias</t>
  </si>
  <si>
    <t>Engenheiro Paulo de Frontin</t>
  </si>
  <si>
    <t>Guapimirim</t>
  </si>
  <si>
    <t>Itaboraí</t>
  </si>
  <si>
    <t>Itatiaia</t>
  </si>
  <si>
    <t>Japeri</t>
  </si>
  <si>
    <t>Magé</t>
  </si>
  <si>
    <t>Mangaratiba</t>
  </si>
  <si>
    <t>Maricá</t>
  </si>
  <si>
    <t>Mendes</t>
  </si>
  <si>
    <t>Mesquita</t>
  </si>
  <si>
    <t>Miguel Pereira</t>
  </si>
  <si>
    <t>Nilópolis</t>
  </si>
  <si>
    <t>Niterói</t>
  </si>
  <si>
    <t>Nova Iguaçu</t>
  </si>
  <si>
    <t>Paracambi</t>
  </si>
  <si>
    <t>Paraty</t>
  </si>
  <si>
    <t>Paty do Alferes</t>
  </si>
  <si>
    <t>Petrópolis</t>
  </si>
  <si>
    <t>Pinheiral</t>
  </si>
  <si>
    <t>Piraí</t>
  </si>
  <si>
    <t>Porto Real</t>
  </si>
  <si>
    <t>Quatis</t>
  </si>
  <si>
    <t>Resende</t>
  </si>
  <si>
    <t>Rio Bonito</t>
  </si>
  <si>
    <t>Rio Claro</t>
  </si>
  <si>
    <t>Rio das Flores</t>
  </si>
  <si>
    <t>São Gonçalo</t>
  </si>
  <si>
    <t>São João de Meriti</t>
  </si>
  <si>
    <t>São José do Vale do Rio Preto</t>
  </si>
  <si>
    <t>Tanguá</t>
  </si>
  <si>
    <t>Teresópolis</t>
  </si>
  <si>
    <t>Valença</t>
  </si>
  <si>
    <t>Volta Redonda</t>
  </si>
  <si>
    <t>Grand Total</t>
  </si>
  <si>
    <t>Rio: Bairros&gt;Distritos</t>
  </si>
  <si>
    <t>Dep Est</t>
  </si>
  <si>
    <t>Dep Fed</t>
  </si>
  <si>
    <t xml:space="preserve">População </t>
  </si>
  <si>
    <t>Cidade do Rio de Janeiro</t>
  </si>
  <si>
    <t>Estado do Rio de Janeiro</t>
  </si>
  <si>
    <t>Total Estado RJ</t>
  </si>
  <si>
    <t>Values</t>
  </si>
  <si>
    <t>Meta Dep Est</t>
  </si>
  <si>
    <t>Meta Dep Fed</t>
  </si>
  <si>
    <t>Metropolitana do Rio - Leste</t>
  </si>
  <si>
    <t>Metropolitana do Rio - Norte</t>
  </si>
  <si>
    <t>Metropolitana do Rio - Oeste</t>
  </si>
  <si>
    <t>Mesorregião Modificada</t>
  </si>
  <si>
    <t>Distrito</t>
  </si>
  <si>
    <t>População Total</t>
  </si>
  <si>
    <t>Bangu A</t>
  </si>
  <si>
    <t>Bangu</t>
  </si>
  <si>
    <t>Bangu B</t>
  </si>
  <si>
    <t>BANGU C</t>
  </si>
  <si>
    <t>BARRA A</t>
  </si>
  <si>
    <t>BARRA B</t>
  </si>
  <si>
    <t>Campo Grande A</t>
  </si>
  <si>
    <t>Campo Grande</t>
  </si>
  <si>
    <t>Campo Grande B</t>
  </si>
  <si>
    <t>Cascadura</t>
  </si>
  <si>
    <t>Madureira</t>
  </si>
  <si>
    <t>Cascadura/Todos os Santos</t>
  </si>
  <si>
    <t>Copacabana</t>
  </si>
  <si>
    <t>Del Castilho</t>
  </si>
  <si>
    <t>Guadalupe/Deodoro</t>
  </si>
  <si>
    <t>Realengo</t>
  </si>
  <si>
    <t>Ilha do Governador/Portuguesa</t>
  </si>
  <si>
    <t>Irajá/Parada de Lucas</t>
  </si>
  <si>
    <t>Jardim Botânico</t>
  </si>
  <si>
    <t xml:space="preserve">Laranjeiras/Catete    </t>
  </si>
  <si>
    <t>Botafogo</t>
  </si>
  <si>
    <t>Maracanã, Vila Isabel, Tijuca e Estácio</t>
  </si>
  <si>
    <t>Marechal Hermes</t>
  </si>
  <si>
    <t>Méier/Pieadade/Engenho Novo</t>
  </si>
  <si>
    <t>Higienópolis/ Olaria</t>
  </si>
  <si>
    <t>Olaria</t>
  </si>
  <si>
    <t>Ramos</t>
  </si>
  <si>
    <t>Santa Cruz A</t>
  </si>
  <si>
    <t>Santa Cruz</t>
  </si>
  <si>
    <t>Santa Cruz B</t>
  </si>
  <si>
    <t>Saúde</t>
  </si>
  <si>
    <t>Taquara</t>
  </si>
  <si>
    <t>Taquara/Praça Seca</t>
  </si>
  <si>
    <t>Dist Est</t>
  </si>
  <si>
    <t>Zona Sul</t>
  </si>
  <si>
    <t>Tijuca</t>
  </si>
  <si>
    <t>Cod.Bairro</t>
  </si>
  <si>
    <t>Bairro</t>
  </si>
  <si>
    <t>Reg.Adm.</t>
  </si>
  <si>
    <t>http://www.brasilsabido.com.br</t>
  </si>
  <si>
    <t>Padre Miguel</t>
  </si>
  <si>
    <t>Senador Camará</t>
  </si>
  <si>
    <t>Gericinó</t>
  </si>
  <si>
    <t>Anchieta</t>
  </si>
  <si>
    <t>Guadalupe</t>
  </si>
  <si>
    <t>Parque Anchieta</t>
  </si>
  <si>
    <t>Ricardo de Albuquerque</t>
  </si>
  <si>
    <t>Bento Ribeiro</t>
  </si>
  <si>
    <t>Joá</t>
  </si>
  <si>
    <t>Barra da Tijuca</t>
  </si>
  <si>
    <t>Itanhangá</t>
  </si>
  <si>
    <t>Barra de Tijuca</t>
  </si>
  <si>
    <t>Alto de Boa Vista</t>
  </si>
  <si>
    <t>Camorim</t>
  </si>
  <si>
    <t>Vargem Pequena</t>
  </si>
  <si>
    <t>Vargem Grande</t>
  </si>
  <si>
    <t>Recreio dos Bandeirantes</t>
  </si>
  <si>
    <t>Grumari</t>
  </si>
  <si>
    <t>Guaratiba</t>
  </si>
  <si>
    <t>Barra de Guaratiba</t>
  </si>
  <si>
    <t>Pedra de Guaratiba</t>
  </si>
  <si>
    <t>Santíssimo</t>
  </si>
  <si>
    <t>Senador Vasconcelos</t>
  </si>
  <si>
    <t>Inhoaíba</t>
  </si>
  <si>
    <t>Cosmos</t>
  </si>
  <si>
    <t>Campinho</t>
  </si>
  <si>
    <t>Quintino Bocaiúva</t>
  </si>
  <si>
    <t>Cavalcanti</t>
  </si>
  <si>
    <t>Engenheiro Leal</t>
  </si>
  <si>
    <t>Vaz Lobo</t>
  </si>
  <si>
    <t>Turiaçu</t>
  </si>
  <si>
    <t>Rocha Miranda</t>
  </si>
  <si>
    <t>Honório Gurgel</t>
  </si>
  <si>
    <t>Oswaldo Cruz</t>
  </si>
  <si>
    <t>Engenho Novo</t>
  </si>
  <si>
    <t>Méier</t>
  </si>
  <si>
    <t>Lins de Vasconcelos</t>
  </si>
  <si>
    <t>Todos Os Santos</t>
  </si>
  <si>
    <t>Engenho de Dentro</t>
  </si>
  <si>
    <t>água Santa</t>
  </si>
  <si>
    <t>Encantado</t>
  </si>
  <si>
    <t>Piedade</t>
  </si>
  <si>
    <t>Abolição</t>
  </si>
  <si>
    <t>Pilares</t>
  </si>
  <si>
    <t>Jacarezinho</t>
  </si>
  <si>
    <t>Leme</t>
  </si>
  <si>
    <t>Higienópolis</t>
  </si>
  <si>
    <t>Inhaúma</t>
  </si>
  <si>
    <t>Maria de Graça</t>
  </si>
  <si>
    <t>Engenho de Rainha</t>
  </si>
  <si>
    <t>Tomás Coelho</t>
  </si>
  <si>
    <t>Complexo de Alemão</t>
  </si>
  <si>
    <t>Deodoro</t>
  </si>
  <si>
    <t>Vila Militar</t>
  </si>
  <si>
    <t>Campo dos Afonsos</t>
  </si>
  <si>
    <t>Jardim Sulacap</t>
  </si>
  <si>
    <t>Magalhães Bastos</t>
  </si>
  <si>
    <t>Paquetá</t>
  </si>
  <si>
    <t>Ilha do Governador</t>
  </si>
  <si>
    <t>Ribeira</t>
  </si>
  <si>
    <t>Zumbi</t>
  </si>
  <si>
    <t>Cacuia</t>
  </si>
  <si>
    <t>Pitangueiras</t>
  </si>
  <si>
    <t>Praia de Bandeira</t>
  </si>
  <si>
    <t>Cocotá</t>
  </si>
  <si>
    <t>Bancários</t>
  </si>
  <si>
    <t>Freguesia (ilha de Governador)</t>
  </si>
  <si>
    <t>Jardim Guanabara</t>
  </si>
  <si>
    <t>Jardim Carioca</t>
  </si>
  <si>
    <t>Tauá</t>
  </si>
  <si>
    <t>Moneró</t>
  </si>
  <si>
    <t>Portuguesa</t>
  </si>
  <si>
    <t>Galeão</t>
  </si>
  <si>
    <t>Cidade Universitária</t>
  </si>
  <si>
    <t>Vila Kosmos</t>
  </si>
  <si>
    <t>Irajá</t>
  </si>
  <si>
    <t>Vicente de Carvalho</t>
  </si>
  <si>
    <t>Vila de Penha</t>
  </si>
  <si>
    <t>Vista Alegre</t>
  </si>
  <si>
    <t>Colégio</t>
  </si>
  <si>
    <t>Ipanema</t>
  </si>
  <si>
    <t>Lagoa</t>
  </si>
  <si>
    <t>Leblon</t>
  </si>
  <si>
    <t>Gávea</t>
  </si>
  <si>
    <t>Vidigal</t>
  </si>
  <si>
    <t>São Conrado</t>
  </si>
  <si>
    <t>Rocinha</t>
  </si>
  <si>
    <t>Flamengo</t>
  </si>
  <si>
    <t>Glória</t>
  </si>
  <si>
    <t>Laranjeiras</t>
  </si>
  <si>
    <t>Catete</t>
  </si>
  <si>
    <t>Cosme Velho</t>
  </si>
  <si>
    <t>Humaitá</t>
  </si>
  <si>
    <t>Urca</t>
  </si>
  <si>
    <t>Praça de Bandeira</t>
  </si>
  <si>
    <t>Andaraí</t>
  </si>
  <si>
    <t>Vila Isabel</t>
  </si>
  <si>
    <t>Grajaú</t>
  </si>
  <si>
    <t>Coelho Neto</t>
  </si>
  <si>
    <t>Pavuna</t>
  </si>
  <si>
    <t>Acari</t>
  </si>
  <si>
    <t>Barros Filho</t>
  </si>
  <si>
    <t>Costa Barros</t>
  </si>
  <si>
    <t>Parque Columbia</t>
  </si>
  <si>
    <t>Jardim América</t>
  </si>
  <si>
    <t>Vigário Geral</t>
  </si>
  <si>
    <t>Jacaré</t>
  </si>
  <si>
    <t>São Francisco Xavier</t>
  </si>
  <si>
    <t>Rocha</t>
  </si>
  <si>
    <t>Riachuelo</t>
  </si>
  <si>
    <t>Sampaio</t>
  </si>
  <si>
    <t>Cachambi</t>
  </si>
  <si>
    <t>São Cristóvão</t>
  </si>
  <si>
    <t>Mangueira</t>
  </si>
  <si>
    <t>Benfica</t>
  </si>
  <si>
    <t>Vasco de Gama</t>
  </si>
  <si>
    <t>Maracanã</t>
  </si>
  <si>
    <t>Penha</t>
  </si>
  <si>
    <t>Penha Circular</t>
  </si>
  <si>
    <t>Brás de Pina</t>
  </si>
  <si>
    <t>Cordovil</t>
  </si>
  <si>
    <t>Parada de Lucas</t>
  </si>
  <si>
    <t>Manguinhos</t>
  </si>
  <si>
    <t>Bonsucesso</t>
  </si>
  <si>
    <t>Maré</t>
  </si>
  <si>
    <t>Paciência</t>
  </si>
  <si>
    <t>Sepetiba</t>
  </si>
  <si>
    <t>Centro</t>
  </si>
  <si>
    <t>Portuária</t>
  </si>
  <si>
    <t>Gamboa</t>
  </si>
  <si>
    <t>Santo Cristo</t>
  </si>
  <si>
    <t>Caju</t>
  </si>
  <si>
    <t>Catumbi</t>
  </si>
  <si>
    <t>Rio Comprido</t>
  </si>
  <si>
    <t>Cidade Nova</t>
  </si>
  <si>
    <t>Estácio</t>
  </si>
  <si>
    <t>Santa Teresa</t>
  </si>
  <si>
    <t>Santa Tereza</t>
  </si>
  <si>
    <t>Jacarepaguá</t>
  </si>
  <si>
    <t>Anil</t>
  </si>
  <si>
    <t>Gardênia Azul</t>
  </si>
  <si>
    <t>Curicica</t>
  </si>
  <si>
    <t>Cidade de Deus</t>
  </si>
  <si>
    <t>Freguesia (jacarepaguá)</t>
  </si>
  <si>
    <t>Pechincha</t>
  </si>
  <si>
    <t>Tanque</t>
  </si>
  <si>
    <t>Praça Seca</t>
  </si>
  <si>
    <t>Vila Valqueire</t>
  </si>
  <si>
    <t>Dist Mun</t>
  </si>
  <si>
    <t>Bangu/Realengo</t>
  </si>
  <si>
    <t>Irajá/Pavuna/Penha</t>
  </si>
  <si>
    <t>Méier/Madureira/Anchieta</t>
  </si>
  <si>
    <t>Tijuca/Centro</t>
  </si>
  <si>
    <t>Inhaúma/Ilha/Ramos</t>
  </si>
  <si>
    <t>Barra/Santa Cruz</t>
  </si>
  <si>
    <t>Distrito Estadual</t>
  </si>
  <si>
    <t>Distrito Municipal</t>
  </si>
  <si>
    <t>Estado</t>
  </si>
  <si>
    <t>RJ</t>
  </si>
  <si>
    <t>Água Santa</t>
  </si>
  <si>
    <t>Alto da Boa Vista</t>
  </si>
  <si>
    <t>Complexo do Alemão</t>
  </si>
  <si>
    <t>Engenho da Rainha</t>
  </si>
  <si>
    <t>Freguesia (ilha do Governador)</t>
  </si>
  <si>
    <t>Maria da Graça</t>
  </si>
  <si>
    <t>Praça da Bandeira</t>
  </si>
  <si>
    <t>Praia da Bandeira</t>
  </si>
  <si>
    <t>Todos os Santos</t>
  </si>
  <si>
    <t>Vasco da Gama</t>
  </si>
  <si>
    <t>da populacao</t>
  </si>
  <si>
    <t>(All)</t>
  </si>
  <si>
    <t>Meta DepEst</t>
  </si>
  <si>
    <t>Meta DepFed</t>
  </si>
  <si>
    <t>CRJ-Méier/Madureira/Anchieta</t>
  </si>
  <si>
    <t>CRJ-Irajá/Pavuna/Penha</t>
  </si>
  <si>
    <t>CRJ-Barra/Santa Cruz</t>
  </si>
  <si>
    <t>CRJ-Tijuca/Centro</t>
  </si>
  <si>
    <t>CRJ-Jacarepaguá</t>
  </si>
  <si>
    <t>CRJ-Inhaúma/Ilha/Ramos</t>
  </si>
  <si>
    <t>CRJ-Bangu/Realengo</t>
  </si>
  <si>
    <t>CRJ-Zona Sul</t>
  </si>
  <si>
    <t>CRJ-Campo Grande</t>
  </si>
  <si>
    <t>Estado: RJ</t>
  </si>
  <si>
    <t>Distritos Estaduais</t>
  </si>
  <si>
    <t>PopulaçãoDist</t>
  </si>
  <si>
    <t>Baixada Fluminense (Sul)</t>
  </si>
  <si>
    <t>Baixada Fluminense (Oeste)</t>
  </si>
  <si>
    <t>Centro e Noroeste Fluminense</t>
  </si>
  <si>
    <r>
      <t>Distrito 1 – </t>
    </r>
    <r>
      <rPr>
        <b/>
        <sz val="18"/>
        <color rgb="FF6A6C6E"/>
        <rFont val="Helvetica Neue"/>
      </rPr>
      <t>Bangu</t>
    </r>
  </si>
  <si>
    <r>
      <t>Distrito 2 – Gericinó, Padre Miguel, </t>
    </r>
    <r>
      <rPr>
        <b/>
        <sz val="18"/>
        <color rgb="FF6A6C6E"/>
        <rFont val="Helvetica Neue"/>
      </rPr>
      <t>Senador Camará</t>
    </r>
  </si>
  <si>
    <r>
      <t>Distrito 3 – </t>
    </r>
    <r>
      <rPr>
        <b/>
        <sz val="18"/>
        <color rgb="FF6A6C6E"/>
        <rFont val="Helvetica Neue"/>
      </rPr>
      <t>Anchieta</t>
    </r>
    <r>
      <rPr>
        <sz val="18"/>
        <color rgb="FF6A6C6E"/>
        <rFont val="Helvetica Neue"/>
      </rPr>
      <t>, Bento Ribeiro, Guadalupe, Marechal Hermes, Parque Anchieta, Ricardo de Albuquerque</t>
    </r>
  </si>
  <si>
    <r>
      <t>Distrito 4 – Alto da Boa Vista, </t>
    </r>
    <r>
      <rPr>
        <b/>
        <sz val="18"/>
        <color rgb="FF6A6C6E"/>
        <rFont val="Helvetica Neue"/>
      </rPr>
      <t>Barra da Tijuca</t>
    </r>
    <r>
      <rPr>
        <sz val="18"/>
        <color rgb="FF6A6C6E"/>
        <rFont val="Helvetica Neue"/>
      </rPr>
      <t>, Itanhangá, Joá</t>
    </r>
  </si>
  <si>
    <r>
      <t>Distrito 5 – Barra de Guaratiba, Camorim, Grumari, </t>
    </r>
    <r>
      <rPr>
        <b/>
        <sz val="18"/>
        <color rgb="FF6A6C6E"/>
        <rFont val="Helvetica Neue"/>
      </rPr>
      <t>Guaratiba</t>
    </r>
    <r>
      <rPr>
        <sz val="18"/>
        <color rgb="FF6A6C6E"/>
        <rFont val="Helvetica Neue"/>
      </rPr>
      <t>, Pedra de Guaratiba, Recreio dos Bandeirantes, Vargem Grande, Vargem Pequena</t>
    </r>
  </si>
  <si>
    <r>
      <t>Distrito 6 – </t>
    </r>
    <r>
      <rPr>
        <b/>
        <sz val="18"/>
        <color rgb="FF6A6C6E"/>
        <rFont val="Helvetica Neue"/>
      </rPr>
      <t>Campo Grande</t>
    </r>
  </si>
  <si>
    <r>
      <t>Distrito 7 –</t>
    </r>
    <r>
      <rPr>
        <b/>
        <sz val="18"/>
        <color rgb="FF6A6C6E"/>
        <rFont val="Helvetica Neue"/>
      </rPr>
      <t> Cosmos</t>
    </r>
    <r>
      <rPr>
        <sz val="18"/>
        <color rgb="FF6A6C6E"/>
        <rFont val="Helvetica Neue"/>
      </rPr>
      <t>, Inhoaíba, Santíssimo, Senador Vasconcelos</t>
    </r>
  </si>
  <si>
    <r>
      <t>Distrito 8 – Campinho, Cascadura, Cavalcanti, Engenheiro Leal, Honório, Gurgel, </t>
    </r>
    <r>
      <rPr>
        <b/>
        <sz val="18"/>
        <color rgb="FF6A6C6E"/>
        <rFont val="Helvetica Neue"/>
      </rPr>
      <t>Madureira</t>
    </r>
    <r>
      <rPr>
        <sz val="18"/>
        <color rgb="FF6A6C6E"/>
        <rFont val="Helvetica Neue"/>
      </rPr>
      <t>, Oswaldo Cruz, Quintino Bocaiúva, Rocha Miranda, Turiaçu, Vaz Lobo</t>
    </r>
  </si>
  <si>
    <r>
      <t>Distrito 9 – Abolição, Água Santa, Encantado, Engenho de Dentro, Engenho Novo, Jacarezinho, Lins de Vasconcelos, </t>
    </r>
    <r>
      <rPr>
        <b/>
        <sz val="18"/>
        <color rgb="FF6A6C6E"/>
        <rFont val="Helvetica Neue"/>
      </rPr>
      <t>Méier</t>
    </r>
    <r>
      <rPr>
        <sz val="18"/>
        <color rgb="FF6A6C6E"/>
        <rFont val="Helvetica Neue"/>
      </rPr>
      <t>, Piedade, Pilares, Todos os Santos</t>
    </r>
  </si>
  <si>
    <r>
      <t>Distrito 10 – </t>
    </r>
    <r>
      <rPr>
        <b/>
        <sz val="18"/>
        <color rgb="FF6A6C6E"/>
        <rFont val="Helvetica Neue"/>
      </rPr>
      <t>Copacabana</t>
    </r>
    <r>
      <rPr>
        <sz val="18"/>
        <color rgb="FF6A6C6E"/>
        <rFont val="Helvetica Neue"/>
      </rPr>
      <t>, Leme</t>
    </r>
  </si>
  <si>
    <r>
      <t>Distrito 11 – </t>
    </r>
    <r>
      <rPr>
        <b/>
        <sz val="18"/>
        <color rgb="FF6A6C6E"/>
        <rFont val="Helvetica Neue"/>
      </rPr>
      <t>Complexo do Alemão,</t>
    </r>
    <r>
      <rPr>
        <sz val="18"/>
        <color rgb="FF6A6C6E"/>
        <rFont val="Helvetica Neue"/>
      </rPr>
      <t> Del Castilho, Engenho da Rainha, Higienópolis, Inhaúma, Maria da Graça, Tomás Coelho</t>
    </r>
  </si>
  <si>
    <r>
      <t>Distrito 12 – Campo dos Afonsos, Deodoro, Jardim Sulacap, Magalhães Bastos, </t>
    </r>
    <r>
      <rPr>
        <b/>
        <sz val="18"/>
        <color rgb="FF6A6C6E"/>
        <rFont val="Helvetica Neue"/>
      </rPr>
      <t>Realengo</t>
    </r>
    <r>
      <rPr>
        <sz val="18"/>
        <color rgb="FF6A6C6E"/>
        <rFont val="Helvetica Neue"/>
      </rPr>
      <t>, Vila Militar</t>
    </r>
  </si>
  <si>
    <r>
      <t>Distrito 13 – Bancários, Cacuia, Cidade Universitária, Cocotá, Freguesia (ilha de Governador), Galeão, Jardim Carioca, </t>
    </r>
    <r>
      <rPr>
        <b/>
        <sz val="18"/>
        <color rgb="FF6A6C6E"/>
        <rFont val="Helvetica Neue"/>
      </rPr>
      <t>Jardim Guanabara</t>
    </r>
    <r>
      <rPr>
        <sz val="18"/>
        <color rgb="FF6A6C6E"/>
        <rFont val="Helvetica Neue"/>
      </rPr>
      <t>, Moneró, Paquetá, Pitangueiras, Portuguesa, Praia da Bandeira, Ribeira, Tauá, Zumbi</t>
    </r>
  </si>
  <si>
    <r>
      <t>Distrito 14 – Colégio,</t>
    </r>
    <r>
      <rPr>
        <b/>
        <sz val="18"/>
        <color rgb="FF6A6C6E"/>
        <rFont val="Helvetica Neue"/>
      </rPr>
      <t> Irajá</t>
    </r>
    <r>
      <rPr>
        <sz val="18"/>
        <color rgb="FF6A6C6E"/>
        <rFont val="Helvetica Neue"/>
      </rPr>
      <t>, Vicente de Carvalho, Vila da Penha, Vila Cosmos, Vista Alegre</t>
    </r>
  </si>
  <si>
    <r>
      <t>Distrito 15 – Gávea, Ipanema, Jardim Botânico, Lagoa, Leblon, </t>
    </r>
    <r>
      <rPr>
        <b/>
        <sz val="18"/>
        <color rgb="FF6A6C6E"/>
        <rFont val="Helvetica Neue"/>
      </rPr>
      <t>Rocinha,</t>
    </r>
    <r>
      <rPr>
        <sz val="18"/>
        <color rgb="FF6A6C6E"/>
        <rFont val="Helvetica Neue"/>
      </rPr>
      <t> São Conrado, Vidigal</t>
    </r>
  </si>
  <si>
    <r>
      <t>Distrito 16 – </t>
    </r>
    <r>
      <rPr>
        <b/>
        <sz val="18"/>
        <color rgb="FF6A6C6E"/>
        <rFont val="Helvetica Neue"/>
      </rPr>
      <t>Botafogo</t>
    </r>
    <r>
      <rPr>
        <sz val="18"/>
        <color rgb="FF6A6C6E"/>
        <rFont val="Helvetica Neue"/>
      </rPr>
      <t>, Catete, Cosme Velho, Flamengo, Glória, Humaitá, Laranjeiras, Urca</t>
    </r>
  </si>
  <si>
    <r>
      <t>Distrito 17 – Andaraí, Grajaú, Praça da Bandeira, </t>
    </r>
    <r>
      <rPr>
        <b/>
        <sz val="18"/>
        <color rgb="FF6A6C6E"/>
        <rFont val="Helvetica Neue"/>
      </rPr>
      <t>Tijuca</t>
    </r>
  </si>
  <si>
    <r>
      <t>Distrito 18 – Acari, Barros Filho, Coelho Neto, Costa Barros, Jardim América, Parque Colúmbia, </t>
    </r>
    <r>
      <rPr>
        <b/>
        <sz val="18"/>
        <color rgb="FF6A6C6E"/>
        <rFont val="Helvetica Neue"/>
      </rPr>
      <t>Pavuna</t>
    </r>
  </si>
  <si>
    <r>
      <t>Distrito 19 – Benfica, Cachambi, Jacaré, Mangueira, Maracanã, Riachuelo, Rocha, Sampaio, São Cristóvão, São Francisco Xavier, Vasco da Gama, </t>
    </r>
    <r>
      <rPr>
        <b/>
        <sz val="18"/>
        <color rgb="FF6A6C6E"/>
        <rFont val="Helvetica Neue"/>
      </rPr>
      <t>Vila Isabel</t>
    </r>
  </si>
  <si>
    <r>
      <t>Distrito 20 – Brás de Pina, Cordovil, Parada de Lucas, </t>
    </r>
    <r>
      <rPr>
        <b/>
        <sz val="18"/>
        <color rgb="FF6A6C6E"/>
        <rFont val="Helvetica Neue"/>
      </rPr>
      <t>Penha</t>
    </r>
    <r>
      <rPr>
        <sz val="18"/>
        <color rgb="FF6A6C6E"/>
        <rFont val="Helvetica Neue"/>
      </rPr>
      <t>, Penha Circular, Vigário Geral</t>
    </r>
  </si>
  <si>
    <r>
      <t>Distrito 21 – Bonsucesso, Manguinhos, </t>
    </r>
    <r>
      <rPr>
        <b/>
        <sz val="18"/>
        <color rgb="FF6A6C6E"/>
        <rFont val="Helvetica Neue"/>
      </rPr>
      <t>Maré</t>
    </r>
    <r>
      <rPr>
        <sz val="18"/>
        <color rgb="FF6A6C6E"/>
        <rFont val="Helvetica Neue"/>
      </rPr>
      <t>, Olaria, Ramos</t>
    </r>
  </si>
  <si>
    <r>
      <t>Distrito 22 – </t>
    </r>
    <r>
      <rPr>
        <b/>
        <sz val="18"/>
        <color rgb="FF6A6C6E"/>
        <rFont val="Helvetica Neue"/>
      </rPr>
      <t>Santa Cruz</t>
    </r>
  </si>
  <si>
    <r>
      <t>Distrito 23 – </t>
    </r>
    <r>
      <rPr>
        <b/>
        <sz val="18"/>
        <color rgb="FF6A6C6E"/>
        <rFont val="Helvetica Neue"/>
      </rPr>
      <t>Paciência,</t>
    </r>
    <r>
      <rPr>
        <sz val="18"/>
        <color rgb="FF6A6C6E"/>
        <rFont val="Helvetica Neue"/>
      </rPr>
      <t> Sepetiba</t>
    </r>
  </si>
  <si>
    <r>
      <t>Distrito 24 – Caju, Catumbi, </t>
    </r>
    <r>
      <rPr>
        <b/>
        <sz val="18"/>
        <color rgb="FF6A6C6E"/>
        <rFont val="Helvetica Neue"/>
      </rPr>
      <t>Centro</t>
    </r>
    <r>
      <rPr>
        <sz val="18"/>
        <color rgb="FF6A6C6E"/>
        <rFont val="Helvetica Neue"/>
      </rPr>
      <t>, Cidade Nova, Estácio, Gamboa, Lapa, Rio Comprido, Santa Teresa, Santo Cristo, Saúde</t>
    </r>
  </si>
  <si>
    <r>
      <t>Distrito 25 – Anil, Curicica, Gardênia Azul, </t>
    </r>
    <r>
      <rPr>
        <b/>
        <sz val="18"/>
        <color rgb="FF6A6C6E"/>
        <rFont val="Helvetica Neue"/>
      </rPr>
      <t>Jacarepaguá,</t>
    </r>
    <r>
      <rPr>
        <sz val="18"/>
        <color rgb="FF6A6C6E"/>
        <rFont val="Helvetica Neue"/>
      </rPr>
      <t> Taquara</t>
    </r>
  </si>
  <si>
    <r>
      <t>Distrito 26 – Cidade de Deus, </t>
    </r>
    <r>
      <rPr>
        <b/>
        <sz val="18"/>
        <color rgb="FF6A6C6E"/>
        <rFont val="Helvetica Neue"/>
      </rPr>
      <t>Freguesia (Jacarepaguá)</t>
    </r>
    <r>
      <rPr>
        <sz val="18"/>
        <color rgb="FF6A6C6E"/>
        <rFont val="Helvetica Neue"/>
      </rPr>
      <t>, Pechincha, Praça Seca, Tanque, Vila Valqueire</t>
    </r>
  </si>
  <si>
    <t>Vila da Penha</t>
  </si>
  <si>
    <t>Vila Cosmos</t>
  </si>
  <si>
    <t>Parque Colúmbia</t>
  </si>
  <si>
    <t>Lapa</t>
  </si>
  <si>
    <t>https://www.facebook.com/groups/644700422584293/</t>
  </si>
  <si>
    <t>falta imagem</t>
  </si>
  <si>
    <t>https://www.facebook.com/groups/1317170128408457/</t>
  </si>
  <si>
    <t>https://www.facebook.com/groups/1611286205595991/</t>
  </si>
  <si>
    <t>https://www.facebook.com/groups/479701642400439/</t>
  </si>
  <si>
    <t>https://www.facebook.com/groups/497038383982536/</t>
  </si>
  <si>
    <t>https://www.facebook.com/groups/173705916528180/</t>
  </si>
  <si>
    <t>https://www.facebook.com/groups/1569619819772399/</t>
  </si>
  <si>
    <t>https://www.facebook.com/groups/129951064302567/</t>
  </si>
  <si>
    <t>https://www.facebook.com/groups/272466089940442/</t>
  </si>
  <si>
    <t>https://www.facebook.com/groups/293914684419725/</t>
  </si>
  <si>
    <t>https://www.facebook.com/groups/308046796334885/</t>
  </si>
  <si>
    <t>https://www.facebook.com/groups/676196649241678/</t>
  </si>
  <si>
    <t>https://www.facebook.com/groups/1909875852613016/</t>
  </si>
  <si>
    <t>https://www.facebook.com/groups/474372176296081/</t>
  </si>
  <si>
    <t>https://www.facebook.com/groups/297751603965194/</t>
  </si>
  <si>
    <t>https://www.facebook.com/groups/1709630176011321/</t>
  </si>
  <si>
    <t>https://www.facebook.com/groups/1416495608405480/</t>
  </si>
  <si>
    <t>https://www.facebook.com/groups/116074812376426/</t>
  </si>
  <si>
    <t>https://www.facebook.com/groups/113722562674726/</t>
  </si>
  <si>
    <t>https://www.facebook.com/groups/535555396776634/</t>
  </si>
  <si>
    <t>https://www.facebook.com/groups/116154735752056/</t>
  </si>
  <si>
    <t>Eleitores (Est.)</t>
  </si>
  <si>
    <t>eleitores</t>
  </si>
  <si>
    <t>1 consegue 3</t>
  </si>
  <si>
    <t>Dep.Est.</t>
  </si>
  <si>
    <t>Dep.Fed.</t>
  </si>
  <si>
    <t>votos</t>
  </si>
  <si>
    <t>cada 1 + 3</t>
  </si>
  <si>
    <t>IBGE 2016</t>
  </si>
  <si>
    <t>Eleitores</t>
  </si>
  <si>
    <t>(IBGE 2016)</t>
  </si>
  <si>
    <t>(STE 2014)</t>
  </si>
  <si>
    <t>Para que possamos garantir uma mudança no cenário político é necessário se ter, pelo menos a maioria da câmara legislativa com pessoas competentes e íntegras.</t>
  </si>
  <si>
    <t>Ou seja, precisaríamos contar com 36 Deputados estaduais e 24 Deputados Federais e 2 senadores.</t>
  </si>
  <si>
    <t>Esta tarefa não é fácil, mas também não é impossível.</t>
  </si>
  <si>
    <t>Essas pessoas existem?</t>
  </si>
  <si>
    <t>Se não existem, não haveria muito o que fazer que não fosse lamentar.</t>
  </si>
  <si>
    <t>Se existem, a questão é como encontrá-las, incentivá-las, elegê-las e acompanhá-las.</t>
  </si>
  <si>
    <t>É aí que entra o VoteNet!</t>
  </si>
  <si>
    <t>Preparando-se para as Eleições 2018</t>
  </si>
  <si>
    <t>Precisaríamos encontrar 1 pessoa com este perfil entre 337 mil eleitores, para se ter um bom Deputado Estadual.</t>
  </si>
  <si>
    <t>Precisaríamos encontrar 1 pessoa com este perfil entre 505 mil eleitores, para se ter um bom Deputado Federal.</t>
  </si>
  <si>
    <t>Precisaríamos encontrar 1 pessoa com este perfil entre 6 milhões eleitores, para se ter um bom Senador.</t>
  </si>
  <si>
    <t>para se ter a maioria, encontrar 1 entre…</t>
  </si>
  <si>
    <t>RJ1:Baixada Fluminense (Oeste)</t>
  </si>
  <si>
    <t>RJ2:Baixada Fluminense (Sul)</t>
  </si>
  <si>
    <t>RJ3:Baixadas Litorâneas</t>
  </si>
  <si>
    <t>RJ4:Centro e Noroeste Fluminense</t>
  </si>
  <si>
    <t>RJ5:CRJ-Bangu/Realengo</t>
  </si>
  <si>
    <t>RJ6:CRJ-Barra/Santa Cruz</t>
  </si>
  <si>
    <t>RJ7:CRJ-Campo Grande</t>
  </si>
  <si>
    <t>RJ8:CRJ-Inhaúma/Ilha/Ramos</t>
  </si>
  <si>
    <t>RJ9:CRJ-Irajá/Pavuna/Penha</t>
  </si>
  <si>
    <t>RJ10:CRJ-Jacarepaguá</t>
  </si>
  <si>
    <t>RJ11:CRJ-Méier/Madureira/Anchieta</t>
  </si>
  <si>
    <t>RJ12:CRJ-Tijuca/Centro</t>
  </si>
  <si>
    <t>RJ13:CRJ-Zona Sul</t>
  </si>
  <si>
    <t>RJ14:Duque de Caxias</t>
  </si>
  <si>
    <t>RJ15:Metropolitana do Rio - Leste</t>
  </si>
  <si>
    <t>RJ16:Metropolitana do Rio - Norte</t>
  </si>
  <si>
    <t>RJ17:Niterói</t>
  </si>
  <si>
    <t>RJ18:Norte Fluminense</t>
  </si>
  <si>
    <t>RJ19:Nova Iguaçu</t>
  </si>
  <si>
    <t>RJ20:São Gonçalo</t>
  </si>
  <si>
    <t>RJ21:Sul Fluminense</t>
  </si>
  <si>
    <t>RJ21: Sul Fluminense</t>
  </si>
  <si>
    <t>RJ15: Metropolitana do Rio - Leste</t>
  </si>
  <si>
    <t>RJ18: Norte Fluminense</t>
  </si>
  <si>
    <t>RJ14: Duque de Caxias</t>
  </si>
  <si>
    <t>RJ16: Metropolitana do Rio - Norte</t>
  </si>
  <si>
    <t>RJ17: Niterói</t>
  </si>
  <si>
    <t>RJ19: Nova Iguaçu</t>
  </si>
  <si>
    <t>RJ11: CRJ-Méier/Madureira/Anchieta</t>
  </si>
  <si>
    <t>RJ12: CRJ-Tijuca/Centro</t>
  </si>
  <si>
    <t>RJ10: CRJ-Jacarepaguá</t>
  </si>
  <si>
    <t>RJ13: CRJ-Zona Sul</t>
  </si>
  <si>
    <t>RJ20: São Gonçalo</t>
  </si>
  <si>
    <t>RJ01: Baixada Fluminense (Oeste)</t>
  </si>
  <si>
    <t>RJ02: Baixada Fluminense (Sul)</t>
  </si>
  <si>
    <t>RJ03: Baixadas Litorâneas</t>
  </si>
  <si>
    <t>RJ04: Centro e Noroeste Fluminense</t>
  </si>
  <si>
    <t>RJ05: CRJ-Bangu/Realengo</t>
  </si>
  <si>
    <t>RJ06: CRJ-Barra/Santa Cruz</t>
  </si>
  <si>
    <t>RJ07: CRJ-Campo Grande</t>
  </si>
  <si>
    <t>RJ08: CRJ-Inhaúma/Ilha/Ramos</t>
  </si>
  <si>
    <t>RJ09: CRJ-Irajá/Pavuna/Penha</t>
  </si>
  <si>
    <t>Distritos Municipais: Em eleições municipais</t>
  </si>
  <si>
    <t>Distrito 01</t>
  </si>
  <si>
    <t>Distrito 02</t>
  </si>
  <si>
    <t>Distrito 03</t>
  </si>
  <si>
    <t>Distrito 04</t>
  </si>
  <si>
    <t>Distrito 05</t>
  </si>
  <si>
    <t>Distrito 06</t>
  </si>
  <si>
    <t>Distrito 07</t>
  </si>
  <si>
    <t>Distrito 08</t>
  </si>
  <si>
    <t>Distrito 09</t>
  </si>
  <si>
    <t>Distrito 10</t>
  </si>
  <si>
    <t>Distrito 11</t>
  </si>
  <si>
    <t>Distrito 12</t>
  </si>
  <si>
    <t>Distrito 13</t>
  </si>
  <si>
    <t>Distrito 14</t>
  </si>
  <si>
    <t>Distrito 15</t>
  </si>
  <si>
    <t>Distrito 16</t>
  </si>
  <si>
    <t>Distrito 17</t>
  </si>
  <si>
    <t>Distrito 18</t>
  </si>
  <si>
    <t>Distrito 19</t>
  </si>
  <si>
    <t>Distrito 20</t>
  </si>
  <si>
    <t>Distrito 21</t>
  </si>
  <si>
    <t>Distrito 22</t>
  </si>
  <si>
    <t>Distrito 23</t>
  </si>
  <si>
    <t>Distrito 24</t>
  </si>
  <si>
    <t>Distrito 25</t>
  </si>
  <si>
    <t>Distrito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</si>
</sst>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8"/>
      <color rgb="FF6A6C6E"/>
      <name val="Helvetica Neue"/>
    </font>
    <font>
      <b/>
      <sz val="18"/>
      <color rgb="FF6A6C6E"/>
      <name val="Helvetica Neue"/>
    </font>
    <font>
      <b/>
      <sz val="2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1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3" fontId="0" fillId="0" borderId="0" xfId="0" applyNumberFormat="1"/>
    <xf numFmtId="43" fontId="3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4" fontId="3" fillId="0" borderId="0" xfId="1" applyNumberFormat="1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34" applyFont="1"/>
    <xf numFmtId="1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0" fillId="2" borderId="0" xfId="0" applyFill="1"/>
    <xf numFmtId="165" fontId="0" fillId="0" borderId="0" xfId="134" applyNumberFormat="1" applyFont="1"/>
    <xf numFmtId="166" fontId="0" fillId="0" borderId="0" xfId="1" applyNumberFormat="1" applyFo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" xfId="0" applyBorder="1"/>
    <xf numFmtId="0" fontId="9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</cellXfs>
  <cellStyles count="501">
    <cellStyle name="Comma" xfId="1" builtinId="3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Normal" xfId="0" builtinId="0"/>
    <cellStyle name="Percent" xfId="134" builtinId="5"/>
  </cellStyles>
  <dxfs count="1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3007.489389236114" createdVersion="4" refreshedVersion="4" minRefreshableVersion="3" recordCount="252">
  <cacheSource type="worksheet">
    <worksheetSource ref="A1:H253" sheet="ES_MU_BA_DM_DE"/>
  </cacheSource>
  <cacheFields count="8">
    <cacheField name="Estado" numFmtId="0">
      <sharedItems count="1">
        <s v="RJ"/>
      </sharedItems>
    </cacheField>
    <cacheField name="Município" numFmtId="0">
      <sharedItems/>
    </cacheField>
    <cacheField name="Bairro" numFmtId="0">
      <sharedItems containsBlank="1"/>
    </cacheField>
    <cacheField name="Distrito Municipal" numFmtId="0">
      <sharedItems containsBlank="1"/>
    </cacheField>
    <cacheField name="Distrito Estadual" numFmtId="0">
      <sharedItems count="55">
        <s v="RJ21: Sul Fluminense"/>
        <s v="RJ04: Centro e Noroeste Fluminense"/>
        <s v="RJ03: Baixadas Litorâneas"/>
        <s v="RJ02: Baixada Fluminense (Sul)"/>
        <s v="RJ15: Metropolitana do Rio - Leste"/>
        <s v="RJ18: Norte Fluminense"/>
        <s v="RJ14: Duque de Caxias"/>
        <s v="RJ16: Metropolitana do Rio - Norte"/>
        <s v="RJ01: Baixada Fluminense (Oeste)"/>
        <s v="RJ17: Niterói"/>
        <s v="RJ19: Nova Iguaçu"/>
        <s v="RJ11: CRJ-Méier/Madureira/Anchieta"/>
        <s v="RJ09: CRJ-Irajá/Pavuna/Penha"/>
        <s v="RJ06: CRJ-Barra/Santa Cruz"/>
        <s v="RJ12: CRJ-Tijuca/Centro"/>
        <s v="RJ10: CRJ-Jacarepaguá"/>
        <s v="RJ08: CRJ-Inhaúma/Ilha/Ramos"/>
        <s v="RJ05: CRJ-Bangu/Realengo"/>
        <s v="RJ13: CRJ-Zona Sul"/>
        <s v="RJ07: CRJ-Campo Grande"/>
        <s v="RJ20: São Gonçalo"/>
        <s v="Inhaúma/Ilha/Ramos" u="1"/>
        <s v="CRJ-Bangu/Realengo" u="1"/>
        <s v="Campo Grande" u="1"/>
        <s v="Barra/Santa Cruz" u="1"/>
        <s v="CRJ-Méier/Madureira/Anchieta" u="1"/>
        <s v="Baixada Fluminense (Sul)" u="1"/>
        <s v="Baixada Fluminense (Oeste)" u="1"/>
        <s v="Bangu/Realengo" u="1"/>
        <s v="CRJ-Campo Grande" u="1"/>
        <s v="Noroeste Fluminense" u="1"/>
        <s v="Metropolitana do Rio - Oeste" u="1"/>
        <s v="Belford Roxo" u="1"/>
        <s v="Zona Sul" u="1"/>
        <s v="Duque de Caxias" u="1"/>
        <s v="Baixadas Litorâneas" u="1"/>
        <s v="Centro e Noroeste Fluminense" u="1"/>
        <s v="CRJ-Barra/Santa Cruz" u="1"/>
        <s v="Jacarepaguá" u="1"/>
        <s v="CRJ-Zona Sul" u="1"/>
        <s v="Irajá/Pavuna/Penha" u="1"/>
        <s v="Norte Fluminense" u="1"/>
        <s v="São Gonçalo" u="1"/>
        <s v="CRJ-Irajá/Pavuna/Penha" u="1"/>
        <s v="Metropolitana do Rio - Leste" u="1"/>
        <s v="Tijuca/Centro" u="1"/>
        <s v="Méier/Madureira/Anchieta" u="1"/>
        <s v="CRJ-Tijuca/Centro" u="1"/>
        <s v="Metropolitana do Rio - Norte" u="1"/>
        <s v="Centro Fluminense" u="1"/>
        <s v="CRJ-Inhaúma/Ilha/Ramos" u="1"/>
        <s v="Nova Iguaçu" u="1"/>
        <s v="Sul Fluminense" u="1"/>
        <s v="CRJ-Jacarepaguá" u="1"/>
        <s v="Niterói" u="1"/>
      </sharedItems>
    </cacheField>
    <cacheField name="População" numFmtId="164">
      <sharedItems containsSemiMixedTypes="0" containsString="0" containsNumber="1" containsInteger="1" minValue="0" maxValue="1038081"/>
    </cacheField>
    <cacheField name="Meta Dep Est" numFmtId="43">
      <sharedItems containsSemiMixedTypes="0" containsString="0" containsNumber="1" minValue="0" maxValue="2.2580581152027333"/>
    </cacheField>
    <cacheField name="Meta Dep Fed" numFmtId="43">
      <sharedItems containsSemiMixedTypes="0" containsString="0" containsNumber="1" minValue="0" maxValue="1.50537207680182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s v="Angra dos Reis"/>
    <m/>
    <m/>
    <x v="0"/>
    <n v="188276"/>
    <n v="0.40954236682677925"/>
    <n v="0.27302824455118613"/>
  </r>
  <r>
    <x v="0"/>
    <s v="Aperibé"/>
    <m/>
    <m/>
    <x v="1"/>
    <n v="11023"/>
    <n v="2.397748788763086E-2"/>
    <n v="1.5984991925087236E-2"/>
  </r>
  <r>
    <x v="0"/>
    <s v="Araruama"/>
    <m/>
    <m/>
    <x v="2"/>
    <n v="122865"/>
    <n v="0.26725882693584008"/>
    <n v="0.17817255129056006"/>
  </r>
  <r>
    <x v="0"/>
    <s v="Areal"/>
    <m/>
    <m/>
    <x v="1"/>
    <n v="11970"/>
    <n v="2.6037424477450909E-2"/>
    <n v="1.735828298496727E-2"/>
  </r>
  <r>
    <x v="0"/>
    <s v="Armação dos Búzios"/>
    <m/>
    <m/>
    <x v="2"/>
    <n v="31067"/>
    <n v="6.7577666352628851E-2"/>
    <n v="4.5051777568419236E-2"/>
  </r>
  <r>
    <x v="0"/>
    <s v="Arraial do Cabo"/>
    <m/>
    <m/>
    <x v="2"/>
    <n v="29097"/>
    <n v="6.3292476192179536E-2"/>
    <n v="4.2194984128119693E-2"/>
  </r>
  <r>
    <x v="0"/>
    <s v="Barra do Piraí"/>
    <m/>
    <m/>
    <x v="0"/>
    <n v="96865"/>
    <n v="0.21070301771163596"/>
    <n v="0.14046867847442396"/>
  </r>
  <r>
    <x v="0"/>
    <s v="Barra Mansa"/>
    <m/>
    <m/>
    <x v="0"/>
    <n v="179915"/>
    <n v="0.39135532371433418"/>
    <n v="0.26090354914288943"/>
  </r>
  <r>
    <x v="0"/>
    <s v="Belford Roxo"/>
    <m/>
    <m/>
    <x v="3"/>
    <n v="481127"/>
    <n v="1.0465587240236027"/>
    <n v="0.697705816015735"/>
  </r>
  <r>
    <x v="0"/>
    <s v="Bom Jardim"/>
    <m/>
    <m/>
    <x v="1"/>
    <n v="26278"/>
    <n v="5.7160521338216794E-2"/>
    <n v="3.810701422547786E-2"/>
  </r>
  <r>
    <x v="0"/>
    <s v="Bom Jesus do Itabapoana"/>
    <m/>
    <m/>
    <x v="1"/>
    <n v="35964"/>
    <n v="7.8229735497664543E-2"/>
    <n v="5.2153156998443022E-2"/>
  </r>
  <r>
    <x v="0"/>
    <s v="Cabo Frio"/>
    <m/>
    <m/>
    <x v="2"/>
    <n v="208451"/>
    <n v="0.45342749956132994"/>
    <n v="0.30228499970755329"/>
  </r>
  <r>
    <x v="0"/>
    <s v="Cachoeiras de Macacu"/>
    <m/>
    <m/>
    <x v="4"/>
    <n v="56290"/>
    <n v="0.12244332697040199"/>
    <n v="8.1628884646934644E-2"/>
  </r>
  <r>
    <x v="0"/>
    <s v="Cambuci"/>
    <m/>
    <m/>
    <x v="1"/>
    <n v="14836"/>
    <n v="3.227161483270357E-2"/>
    <n v="2.1514409888469043E-2"/>
  </r>
  <r>
    <x v="0"/>
    <s v="Campos dos Goytacazes"/>
    <m/>
    <m/>
    <x v="5"/>
    <n v="483970"/>
    <n v="1.0527428842399262"/>
    <n v="0.70182858949328408"/>
  </r>
  <r>
    <x v="0"/>
    <s v="Cantagalo"/>
    <m/>
    <m/>
    <x v="1"/>
    <n v="19759"/>
    <n v="4.2980239786963449E-2"/>
    <n v="2.8653493191308967E-2"/>
  </r>
  <r>
    <x v="0"/>
    <s v="Carapebus"/>
    <m/>
    <m/>
    <x v="5"/>
    <n v="15008"/>
    <n v="3.2645753262955997E-2"/>
    <n v="2.1763835508637329E-2"/>
  </r>
  <r>
    <x v="0"/>
    <s v="Cardoso Moreira"/>
    <m/>
    <m/>
    <x v="5"/>
    <n v="12558"/>
    <n v="2.7316455855290602E-2"/>
    <n v="1.8210970570193732E-2"/>
  </r>
  <r>
    <x v="0"/>
    <s v="Carmo"/>
    <m/>
    <m/>
    <x v="1"/>
    <n v="18200"/>
    <n v="3.9589066456942906E-2"/>
    <n v="2.6392710971295266E-2"/>
  </r>
  <r>
    <x v="0"/>
    <s v="Casimiro de Abreu"/>
    <m/>
    <m/>
    <x v="2"/>
    <n v="40305"/>
    <n v="8.7672380414674927E-2"/>
    <n v="5.8448253609783285E-2"/>
  </r>
  <r>
    <x v="0"/>
    <s v="Comendador Levy Gasparian"/>
    <m/>
    <m/>
    <x v="1"/>
    <n v="8250"/>
    <n v="1.7945593311526314E-2"/>
    <n v="1.1963728874350876E-2"/>
  </r>
  <r>
    <x v="0"/>
    <s v="Conceição de Macabu"/>
    <m/>
    <m/>
    <x v="5"/>
    <n v="22163"/>
    <n v="4.8209476916770633E-2"/>
    <n v="3.2139651277847091E-2"/>
  </r>
  <r>
    <x v="0"/>
    <s v="Cordeiro"/>
    <m/>
    <m/>
    <x v="1"/>
    <n v="21063"/>
    <n v="4.5816731141900463E-2"/>
    <n v="3.0544487427933639E-2"/>
  </r>
  <r>
    <x v="0"/>
    <s v="Duas Barras"/>
    <m/>
    <m/>
    <x v="1"/>
    <n v="11121"/>
    <n v="2.4190659783937474E-2"/>
    <n v="1.612710652262498E-2"/>
  </r>
  <r>
    <x v="0"/>
    <s v="Duque de Caxias"/>
    <m/>
    <m/>
    <x v="6"/>
    <n v="882729"/>
    <n v="1.92013280464125"/>
    <n v="1.2800885364274999"/>
  </r>
  <r>
    <x v="0"/>
    <s v="Engenheiro Paulo de Frontin"/>
    <m/>
    <m/>
    <x v="7"/>
    <n v="13626"/>
    <n v="2.9639594480346372E-2"/>
    <n v="1.9759729653564248E-2"/>
  </r>
  <r>
    <x v="0"/>
    <s v="Guapimirim"/>
    <m/>
    <m/>
    <x v="4"/>
    <n v="56515"/>
    <n v="0.12293275224253451"/>
    <n v="8.195516816168967E-2"/>
  </r>
  <r>
    <x v="0"/>
    <s v="Iguaba Grande"/>
    <m/>
    <m/>
    <x v="2"/>
    <n v="25901"/>
    <n v="5.6340462104465833E-2"/>
    <n v="3.7560308069643882E-2"/>
  </r>
  <r>
    <x v="0"/>
    <s v="Itaboraí"/>
    <m/>
    <m/>
    <x v="4"/>
    <n v="229007"/>
    <n v="0.49814139242335842"/>
    <n v="0.33209426161557226"/>
  </r>
  <r>
    <x v="0"/>
    <s v="Itaguaí"/>
    <m/>
    <m/>
    <x v="8"/>
    <n v="119143"/>
    <n v="0.25916264532305211"/>
    <n v="0.17277509688203471"/>
  </r>
  <r>
    <x v="0"/>
    <s v="Italva"/>
    <m/>
    <m/>
    <x v="1"/>
    <n v="14569"/>
    <n v="3.1690830176439623E-2"/>
    <n v="2.1127220117626414E-2"/>
  </r>
  <r>
    <x v="0"/>
    <s v="Itaocara"/>
    <m/>
    <m/>
    <x v="1"/>
    <n v="22779"/>
    <n v="4.9549414550697932E-2"/>
    <n v="3.3032943033798619E-2"/>
  </r>
  <r>
    <x v="0"/>
    <s v="Itaperuna"/>
    <m/>
    <m/>
    <x v="1"/>
    <n v="99021"/>
    <n v="0.2153927994303815"/>
    <n v="0.14359519962025433"/>
  </r>
  <r>
    <x v="0"/>
    <s v="Itatiaia"/>
    <m/>
    <m/>
    <x v="0"/>
    <n v="30240"/>
    <n v="6.5778756574612823E-2"/>
    <n v="4.3852504383075211E-2"/>
  </r>
  <r>
    <x v="0"/>
    <s v="Japeri"/>
    <m/>
    <m/>
    <x v="8"/>
    <n v="99863"/>
    <n v="0.21722433755987303"/>
    <n v="0.14481622503991534"/>
  </r>
  <r>
    <x v="0"/>
    <s v="Laje do Muriaé"/>
    <m/>
    <m/>
    <x v="1"/>
    <n v="7298"/>
    <n v="1.5874780604547764E-2"/>
    <n v="1.0583187069698508E-2"/>
  </r>
  <r>
    <x v="0"/>
    <s v="Macaé"/>
    <m/>
    <m/>
    <x v="5"/>
    <n v="234628"/>
    <n v="0.51036832333294502"/>
    <n v="0.34024554888863001"/>
  </r>
  <r>
    <x v="0"/>
    <s v="Macuco"/>
    <m/>
    <m/>
    <x v="1"/>
    <n v="5398"/>
    <n v="1.1741856084317461E-2"/>
    <n v="7.8279040562116396E-3"/>
  </r>
  <r>
    <x v="0"/>
    <s v="Magé"/>
    <m/>
    <m/>
    <x v="4"/>
    <n v="234809"/>
    <n v="0.51076203877408277"/>
    <n v="0.3405080258493885"/>
  </r>
  <r>
    <x v="0"/>
    <s v="Mangaratiba"/>
    <m/>
    <m/>
    <x v="8"/>
    <n v="40779"/>
    <n v="8.8703436321300802E-2"/>
    <n v="5.913562421420053E-2"/>
  </r>
  <r>
    <x v="0"/>
    <s v="Maricá"/>
    <m/>
    <m/>
    <x v="4"/>
    <n v="146549"/>
    <n v="0.31877681869222668"/>
    <n v="0.21251787912815109"/>
  </r>
  <r>
    <x v="0"/>
    <s v="Mendes"/>
    <m/>
    <m/>
    <x v="7"/>
    <n v="18099"/>
    <n v="3.9369368890341185E-2"/>
    <n v="2.6246245926894122E-2"/>
  </r>
  <r>
    <x v="0"/>
    <s v="Mesquita"/>
    <m/>
    <m/>
    <x v="3"/>
    <n v="170751"/>
    <n v="0.37142157618623395"/>
    <n v="0.24761438412415593"/>
  </r>
  <r>
    <x v="0"/>
    <s v="Miguel Pereira"/>
    <m/>
    <m/>
    <x v="7"/>
    <n v="24842"/>
    <n v="5.4036900490295366E-2"/>
    <n v="3.6024600326863575E-2"/>
  </r>
  <r>
    <x v="0"/>
    <s v="Miracema"/>
    <m/>
    <m/>
    <x v="1"/>
    <n v="26665"/>
    <n v="5.8002332806284751E-2"/>
    <n v="3.8668221870856501E-2"/>
  </r>
  <r>
    <x v="0"/>
    <s v="Natividade"/>
    <m/>
    <m/>
    <x v="1"/>
    <n v="15013"/>
    <n v="3.2656629380114495E-2"/>
    <n v="2.177108625340966E-2"/>
  </r>
  <r>
    <x v="0"/>
    <s v="Nilópolis"/>
    <m/>
    <m/>
    <x v="3"/>
    <n v="158309"/>
    <n v="0.34435744624902054"/>
    <n v="0.22957163083268034"/>
  </r>
  <r>
    <x v="0"/>
    <s v="Niterói"/>
    <m/>
    <m/>
    <x v="9"/>
    <n v="496696"/>
    <n v="1.0804247776317424"/>
    <n v="0.72028318508782818"/>
  </r>
  <r>
    <x v="0"/>
    <s v="Nova Friburgo"/>
    <m/>
    <m/>
    <x v="1"/>
    <n v="184786"/>
    <n v="0.40195083705014567"/>
    <n v="0.2679672247000971"/>
  </r>
  <r>
    <x v="0"/>
    <s v="Nova Iguaçu"/>
    <m/>
    <m/>
    <x v="10"/>
    <n v="807492"/>
    <n v="1.7564755193104251"/>
    <n v="1.1709836795402835"/>
  </r>
  <r>
    <x v="0"/>
    <s v="Paracambi"/>
    <m/>
    <m/>
    <x v="8"/>
    <n v="49521"/>
    <n v="0.1077192395612236"/>
    <n v="7.1812826374149055E-2"/>
  </r>
  <r>
    <x v="0"/>
    <s v="Paraíba do Sul"/>
    <m/>
    <m/>
    <x v="1"/>
    <n v="42356"/>
    <n v="9.2133763673091951E-2"/>
    <n v="6.1422509115394631E-2"/>
  </r>
  <r>
    <x v="0"/>
    <s v="Paraty"/>
    <m/>
    <m/>
    <x v="0"/>
    <n v="40478"/>
    <n v="8.8048694068359051E-2"/>
    <n v="5.8699129378906034E-2"/>
  </r>
  <r>
    <x v="0"/>
    <s v="Paty do Alferes"/>
    <m/>
    <m/>
    <x v="7"/>
    <n v="26818"/>
    <n v="5.8335141991334875E-2"/>
    <n v="3.8890094660889912E-2"/>
  </r>
  <r>
    <x v="0"/>
    <s v="Petrópolis"/>
    <m/>
    <m/>
    <x v="7"/>
    <n v="298142"/>
    <n v="0.64852546437394898"/>
    <n v="0.4323503095826326"/>
  </r>
  <r>
    <x v="0"/>
    <s v="Pinheiral"/>
    <m/>
    <m/>
    <x v="0"/>
    <n v="23887"/>
    <n v="5.1959562113021711E-2"/>
    <n v="3.4639708075347803E-2"/>
  </r>
  <r>
    <x v="0"/>
    <s v="Piraí"/>
    <m/>
    <m/>
    <x v="0"/>
    <n v="27838"/>
    <n v="6.055386989166904E-2"/>
    <n v="4.0369246594446025E-2"/>
  </r>
  <r>
    <x v="0"/>
    <s v="Porciúncula"/>
    <m/>
    <m/>
    <x v="1"/>
    <n v="18059"/>
    <n v="3.9282359953073179E-2"/>
    <n v="2.618823996871545E-2"/>
  </r>
  <r>
    <x v="0"/>
    <s v="Porto Real"/>
    <m/>
    <m/>
    <x v="0"/>
    <n v="18266"/>
    <n v="3.9732631203435113E-2"/>
    <n v="2.6488420802290073E-2"/>
  </r>
  <r>
    <x v="0"/>
    <s v="Quatis"/>
    <m/>
    <m/>
    <x v="0"/>
    <n v="13543"/>
    <n v="2.945905093551526E-2"/>
    <n v="1.9639367290343504E-2"/>
  </r>
  <r>
    <x v="0"/>
    <s v="Queimados"/>
    <m/>
    <m/>
    <x v="8"/>
    <n v="143632"/>
    <n v="0.3124316919419573"/>
    <n v="0.20828779462797153"/>
  </r>
  <r>
    <x v="0"/>
    <s v="Quissamã"/>
    <m/>
    <m/>
    <x v="5"/>
    <n v="22700"/>
    <n v="4.9377571899593624E-2"/>
    <n v="3.2918381266395742E-2"/>
  </r>
  <r>
    <x v="0"/>
    <s v="Resende"/>
    <m/>
    <m/>
    <x v="0"/>
    <n v="125214"/>
    <n v="0.27236842677690376"/>
    <n v="0.18157895118460249"/>
  </r>
  <r>
    <x v="0"/>
    <s v="Rio Bonito"/>
    <m/>
    <m/>
    <x v="4"/>
    <n v="57615"/>
    <n v="0.1253254980174047"/>
    <n v="8.3550332011603126E-2"/>
  </r>
  <r>
    <x v="0"/>
    <s v="Rio Claro"/>
    <m/>
    <m/>
    <x v="0"/>
    <n v="17826"/>
    <n v="3.8775532893487043E-2"/>
    <n v="2.5850355262324695E-2"/>
  </r>
  <r>
    <x v="0"/>
    <s v="Rio das Flores"/>
    <m/>
    <m/>
    <x v="0"/>
    <n v="8892"/>
    <n v="1.9342086754677818E-2"/>
    <n v="1.2894724503118545E-2"/>
  </r>
  <r>
    <x v="0"/>
    <s v="Rio das Ostras"/>
    <m/>
    <m/>
    <x v="2"/>
    <n v="131976"/>
    <n v="0.28707728762206025"/>
    <n v="0.19138485841470682"/>
  </r>
  <r>
    <x v="0"/>
    <s v="Rio de Janeiro"/>
    <s v="Abolição"/>
    <s v="Distrito 09"/>
    <x v="11"/>
    <n v="11356"/>
    <n v="2.470183729038701E-2"/>
    <n v="1.6467891526924672E-2"/>
  </r>
  <r>
    <x v="0"/>
    <s v="Rio de Janeiro"/>
    <s v="Acari"/>
    <s v="Distrito 18"/>
    <x v="12"/>
    <n v="27347"/>
    <n v="5.9485835186704264E-2"/>
    <n v="3.9657223457802836E-2"/>
  </r>
  <r>
    <x v="0"/>
    <s v="Rio de Janeiro"/>
    <s v="Água Santa"/>
    <s v="Distrito 09"/>
    <x v="11"/>
    <n v="8756"/>
    <n v="1.9046256367966596E-2"/>
    <n v="1.2697504245311063E-2"/>
  </r>
  <r>
    <x v="0"/>
    <s v="Rio de Janeiro"/>
    <s v="Alto da Boa Vista"/>
    <s v="Distrito 04"/>
    <x v="13"/>
    <n v="9343"/>
    <n v="2.0323112522374589E-2"/>
    <n v="1.3548741681583059E-2"/>
  </r>
  <r>
    <x v="0"/>
    <s v="Rio de Janeiro"/>
    <s v="Anchieta"/>
    <s v="Distrito 03"/>
    <x v="11"/>
    <n v="55652"/>
    <n v="0.12105553442097727"/>
    <n v="8.0703689613984844E-2"/>
  </r>
  <r>
    <x v="0"/>
    <s v="Rio de Janeiro"/>
    <s v="Andaraí"/>
    <s v="Distrito 17"/>
    <x v="14"/>
    <n v="39365"/>
    <n v="8.5627670388876781E-2"/>
    <n v="5.7085113592584516E-2"/>
  </r>
  <r>
    <x v="0"/>
    <s v="Rio de Janeiro"/>
    <s v="Anil"/>
    <s v="Distrito 25"/>
    <x v="15"/>
    <n v="24172"/>
    <n v="5.2579500791056256E-2"/>
    <n v="3.5053000527370835E-2"/>
  </r>
  <r>
    <x v="0"/>
    <s v="Rio de Janeiro"/>
    <s v="Bancários"/>
    <s v="Distrito 13"/>
    <x v="16"/>
    <n v="12512"/>
    <n v="2.7216395577432394E-2"/>
    <n v="1.8144263718288263E-2"/>
  </r>
  <r>
    <x v="0"/>
    <s v="Rio de Janeiro"/>
    <s v="Bangu"/>
    <s v="Distrito 01"/>
    <x v="17"/>
    <n v="243125"/>
    <n v="0.52885119683210124"/>
    <n v="0.35256746455473414"/>
  </r>
  <r>
    <x v="0"/>
    <s v="Rio de Janeiro"/>
    <s v="Barra de Guaratiba"/>
    <s v="Distrito 05"/>
    <x v="13"/>
    <n v="3577"/>
    <n v="7.7807742151914704E-3"/>
    <n v="5.1871828101276466E-3"/>
  </r>
  <r>
    <x v="0"/>
    <s v="Rio de Janeiro"/>
    <s v="Barra da Tijuca"/>
    <s v="Distrito 04"/>
    <x v="13"/>
    <n v="135924"/>
    <n v="0.29566506973041251"/>
    <n v="0.19711004648694164"/>
  </r>
  <r>
    <x v="0"/>
    <s v="Rio de Janeiro"/>
    <s v="Barros Filho"/>
    <s v="Distrito 18"/>
    <x v="12"/>
    <n v="14049"/>
    <n v="3.0559713991955541E-2"/>
    <n v="2.0373142661303693E-2"/>
  </r>
  <r>
    <x v="0"/>
    <s v="Rio de Janeiro"/>
    <s v="Benfica"/>
    <s v="Distrito 19"/>
    <x v="14"/>
    <n v="25081"/>
    <n v="5.4556778890471704E-2"/>
    <n v="3.6371185926981131E-2"/>
  </r>
  <r>
    <x v="0"/>
    <s v="Rio de Janeiro"/>
    <s v="Bento Ribeiro"/>
    <s v="Distrito 03"/>
    <x v="11"/>
    <n v="43707"/>
    <n v="9.5072490529318876E-2"/>
    <n v="6.3381660352879246E-2"/>
  </r>
  <r>
    <x v="0"/>
    <s v="Rio de Janeiro"/>
    <s v="Bonsucesso"/>
    <s v="Distrito 21"/>
    <x v="16"/>
    <n v="18711"/>
    <n v="4.0700605630541682E-2"/>
    <n v="2.7133737087027789E-2"/>
  </r>
  <r>
    <x v="0"/>
    <s v="Rio de Janeiro"/>
    <s v="Botafogo"/>
    <s v="Distrito 16"/>
    <x v="18"/>
    <n v="82890"/>
    <n v="0.18030427025362622"/>
    <n v="0.1202028468357508"/>
  </r>
  <r>
    <x v="0"/>
    <s v="Rio de Janeiro"/>
    <s v="Brás de Pina"/>
    <s v="Distrito 20"/>
    <x v="12"/>
    <n v="59222"/>
    <n v="0.12882108207214685"/>
    <n v="8.5880721381431227E-2"/>
  </r>
  <r>
    <x v="0"/>
    <s v="Rio de Janeiro"/>
    <s v="Cachambi"/>
    <s v="Distrito 19"/>
    <x v="14"/>
    <n v="42415"/>
    <n v="9.2262101855562273E-2"/>
    <n v="6.150806790370817E-2"/>
  </r>
  <r>
    <x v="0"/>
    <s v="Rio de Janeiro"/>
    <s v="Cacuia"/>
    <s v="Distrito 13"/>
    <x v="16"/>
    <n v="11013"/>
    <n v="2.3955735653313857E-2"/>
    <n v="1.5970490435542571E-2"/>
  </r>
  <r>
    <x v="0"/>
    <s v="Rio de Janeiro"/>
    <s v="Caju"/>
    <s v="Distrito 24"/>
    <x v="14"/>
    <n v="20477"/>
    <n v="4.4542050210924167E-2"/>
    <n v="2.969470014061611E-2"/>
  </r>
  <r>
    <x v="0"/>
    <s v="Rio de Janeiro"/>
    <s v="Camorim"/>
    <s v="Distrito 05"/>
    <x v="13"/>
    <n v="1970"/>
    <n v="4.2851901604493139E-3"/>
    <n v="2.8567934402995428E-3"/>
  </r>
  <r>
    <x v="0"/>
    <s v="Rio de Janeiro"/>
    <s v="Campinho"/>
    <s v="Distrito 08"/>
    <x v="11"/>
    <n v="10156"/>
    <n v="2.2091569172346819E-2"/>
    <n v="1.4727712781564546E-2"/>
  </r>
  <r>
    <x v="0"/>
    <s v="Rio de Janeiro"/>
    <s v="Campo dos Afonsos"/>
    <s v="Distrito 12"/>
    <x v="17"/>
    <n v="1365"/>
    <n v="2.9691799842707176E-3"/>
    <n v="1.9794533228471448E-3"/>
  </r>
  <r>
    <x v="0"/>
    <s v="Rio de Janeiro"/>
    <s v="Campo Grande"/>
    <s v="Distrito 06"/>
    <x v="19"/>
    <n v="328370"/>
    <n v="0.71427811826738141"/>
    <n v="0.47618541217825422"/>
  </r>
  <r>
    <x v="0"/>
    <s v="Rio de Janeiro"/>
    <s v="Cascadura"/>
    <s v="Distrito 08"/>
    <x v="11"/>
    <n v="34456"/>
    <n v="7.4949498562660699E-2"/>
    <n v="4.9966332375107128E-2"/>
  </r>
  <r>
    <x v="0"/>
    <s v="Rio de Janeiro"/>
    <s v="Catete"/>
    <s v="Distrito 16"/>
    <x v="18"/>
    <n v="24057"/>
    <n v="5.2329350096410737E-2"/>
    <n v="3.4886233397607158E-2"/>
  </r>
  <r>
    <x v="0"/>
    <s v="Rio de Janeiro"/>
    <s v="Catumbi"/>
    <s v="Distrito 24"/>
    <x v="14"/>
    <n v="12556"/>
    <n v="2.7312105408427201E-2"/>
    <n v="1.8208070272284802E-2"/>
  </r>
  <r>
    <x v="0"/>
    <s v="Rio de Janeiro"/>
    <s v="Cavalcanti"/>
    <s v="Distrito 08"/>
    <x v="11"/>
    <n v="16141"/>
    <n v="3.5110281411072274E-2"/>
    <n v="2.3406854274048181E-2"/>
  </r>
  <r>
    <x v="0"/>
    <s v="Rio de Janeiro"/>
    <s v="Centro"/>
    <s v="Distrito 24"/>
    <x v="14"/>
    <n v="41142"/>
    <n v="8.9493042427007966E-2"/>
    <n v="5.9662028284671972E-2"/>
  </r>
  <r>
    <x v="0"/>
    <s v="Rio de Janeiro"/>
    <s v="Cidade de Deus"/>
    <s v="Distrito 26"/>
    <x v="15"/>
    <n v="36515"/>
    <n v="7.9428283608531325E-2"/>
    <n v="5.295218907235421E-2"/>
  </r>
  <r>
    <x v="0"/>
    <s v="Rio de Janeiro"/>
    <s v="Cidade Nova"/>
    <s v="Distrito 24"/>
    <x v="14"/>
    <n v="5466"/>
    <n v="1.1889771277673072E-2"/>
    <n v="7.9265141851153804E-3"/>
  </r>
  <r>
    <x v="0"/>
    <s v="Rio de Janeiro"/>
    <s v="Cidade Universitária"/>
    <s v="Distrito 13"/>
    <x v="16"/>
    <n v="1556"/>
    <n v="3.3846476597254481E-3"/>
    <n v="2.2564317731502987E-3"/>
  </r>
  <r>
    <x v="0"/>
    <s v="Rio de Janeiro"/>
    <s v="Cocotá"/>
    <s v="Distrito 13"/>
    <x v="16"/>
    <n v="4877"/>
    <n v="1.0608564676401679E-2"/>
    <n v="7.0723764509344512E-3"/>
  </r>
  <r>
    <x v="0"/>
    <s v="Rio de Janeiro"/>
    <s v="Coelho Neto"/>
    <s v="Distrito 18"/>
    <x v="12"/>
    <n v="32423"/>
    <n v="7.0527269326014275E-2"/>
    <n v="4.7018179550676178E-2"/>
  </r>
  <r>
    <x v="0"/>
    <s v="Rio de Janeiro"/>
    <s v="Colégio"/>
    <s v="Distrito 14"/>
    <x v="12"/>
    <n v="29245"/>
    <n v="6.361440926007117E-2"/>
    <n v="4.2409606173380771E-2"/>
  </r>
  <r>
    <x v="0"/>
    <s v="Rio de Janeiro"/>
    <s v="Complexo do Alemão"/>
    <s v="Distrito 11"/>
    <x v="16"/>
    <n v="69143"/>
    <n v="0.15040147373804413"/>
    <n v="0.10026764915869608"/>
  </r>
  <r>
    <x v="0"/>
    <s v="Rio de Janeiro"/>
    <s v="Copacabana"/>
    <s v="Distrito 10"/>
    <x v="18"/>
    <n v="146392"/>
    <n v="0.31843530861344976"/>
    <n v="0.21229020574229981"/>
  </r>
  <r>
    <x v="0"/>
    <s v="Rio de Janeiro"/>
    <s v="Cordovil"/>
    <s v="Distrito 20"/>
    <x v="12"/>
    <n v="45202"/>
    <n v="9.8324449559710606E-2"/>
    <n v="6.554963303980707E-2"/>
  </r>
  <r>
    <x v="0"/>
    <s v="Rio de Janeiro"/>
    <s v="Cosme Velho"/>
    <s v="Distrito 16"/>
    <x v="18"/>
    <n v="7178"/>
    <n v="1.5613753792743745E-2"/>
    <n v="1.0409169195162497E-2"/>
  </r>
  <r>
    <x v="0"/>
    <s v="Rio de Janeiro"/>
    <s v="Cosmos"/>
    <s v="Distrito 07"/>
    <x v="19"/>
    <n v="77007"/>
    <n v="0.16750743080493419"/>
    <n v="0.11167162053662279"/>
  </r>
  <r>
    <x v="0"/>
    <s v="Rio de Janeiro"/>
    <s v="Costa Barros"/>
    <s v="Distrito 18"/>
    <x v="12"/>
    <n v="28442"/>
    <n v="6.1867704844415936E-2"/>
    <n v="4.1245136562943957E-2"/>
  </r>
  <r>
    <x v="0"/>
    <s v="Rio de Janeiro"/>
    <s v="Curicica"/>
    <s v="Distrito 25"/>
    <x v="15"/>
    <n v="31189"/>
    <n v="6.7843043611296269E-2"/>
    <n v="4.5228695740864182E-2"/>
  </r>
  <r>
    <x v="0"/>
    <s v="Rio de Janeiro"/>
    <s v="Del Castilho"/>
    <s v="Distrito 11"/>
    <x v="16"/>
    <n v="15610"/>
    <n v="3.3955237768839491E-2"/>
    <n v="2.2636825179226324E-2"/>
  </r>
  <r>
    <x v="0"/>
    <s v="Rio de Janeiro"/>
    <s v="Deodoro"/>
    <s v="Distrito 12"/>
    <x v="17"/>
    <n v="10842"/>
    <n v="2.358377244649313E-2"/>
    <n v="1.5722514964328752E-2"/>
  </r>
  <r>
    <x v="0"/>
    <s v="Rio de Janeiro"/>
    <s v="Encantado"/>
    <s v="Distrito 09"/>
    <x v="11"/>
    <n v="15021"/>
    <n v="3.2674031167568098E-2"/>
    <n v="2.1782687445045395E-2"/>
  </r>
  <r>
    <x v="0"/>
    <s v="Rio de Janeiro"/>
    <s v="Engenheiro Leal"/>
    <s v="Distrito 08"/>
    <x v="11"/>
    <n v="6113"/>
    <n v="1.3297140837983076E-2"/>
    <n v="8.8647605586553834E-3"/>
  </r>
  <r>
    <x v="0"/>
    <s v="Rio de Janeiro"/>
    <s v="Engenho de Dentro"/>
    <s v="Distrito 09"/>
    <x v="11"/>
    <n v="45540"/>
    <n v="9.9059675079625265E-2"/>
    <n v="6.6039783386416834E-2"/>
  </r>
  <r>
    <x v="0"/>
    <s v="Rio de Janeiro"/>
    <s v="Engenho da Rainha"/>
    <s v="Distrito 11"/>
    <x v="16"/>
    <n v="26659"/>
    <n v="5.7989281465694556E-2"/>
    <n v="3.8659520977129699E-2"/>
  </r>
  <r>
    <x v="0"/>
    <s v="Rio de Janeiro"/>
    <s v="Engenho Novo"/>
    <s v="Distrito 09"/>
    <x v="11"/>
    <n v="42172"/>
    <n v="9.1733522561659134E-2"/>
    <n v="6.1155681707772747E-2"/>
  </r>
  <r>
    <x v="0"/>
    <s v="Rio de Janeiro"/>
    <s v="Estácio"/>
    <s v="Distrito 24"/>
    <x v="14"/>
    <n v="17189"/>
    <n v="3.7389915567494041E-2"/>
    <n v="2.4926610378329359E-2"/>
  </r>
  <r>
    <x v="0"/>
    <s v="Rio de Janeiro"/>
    <s v="Flamengo"/>
    <s v="Distrito 16"/>
    <x v="18"/>
    <n v="50043"/>
    <n v="0.10885470619257108"/>
    <n v="7.256980412838071E-2"/>
  </r>
  <r>
    <x v="0"/>
    <s v="Rio de Janeiro"/>
    <s v="Freguesia (ilha do Governador)"/>
    <s v="Distrito 13"/>
    <x v="16"/>
    <n v="19437"/>
    <n v="4.2279817841956002E-2"/>
    <n v="2.8186545227970664E-2"/>
  </r>
  <r>
    <x v="0"/>
    <s v="Rio de Janeiro"/>
    <s v="Freguesia (jacarepaguá)"/>
    <s v="Distrito 26"/>
    <x v="15"/>
    <n v="70511"/>
    <n v="0.15337717939260995"/>
    <n v="0.10225145292840662"/>
  </r>
  <r>
    <x v="0"/>
    <s v="Rio de Janeiro"/>
    <s v="Galeão"/>
    <s v="Distrito 13"/>
    <x v="16"/>
    <n v="22971"/>
    <n v="4.9967057449584365E-2"/>
    <n v="3.3311371633056239E-2"/>
  </r>
  <r>
    <x v="0"/>
    <s v="Rio de Janeiro"/>
    <s v="Gamboa"/>
    <s v="Distrito 24"/>
    <x v="14"/>
    <n v="13108"/>
    <n v="2.851282874272569E-2"/>
    <n v="1.900855249515046E-2"/>
  </r>
  <r>
    <x v="0"/>
    <s v="Rio de Janeiro"/>
    <s v="Gardênia Azul"/>
    <s v="Distrito 25"/>
    <x v="15"/>
    <n v="17715"/>
    <n v="3.8534083092568325E-2"/>
    <n v="2.5689388728378882E-2"/>
  </r>
  <r>
    <x v="0"/>
    <s v="Rio de Janeiro"/>
    <s v="Gávea"/>
    <s v="Distrito 15"/>
    <x v="18"/>
    <n v="16003"/>
    <n v="3.481010057749765E-2"/>
    <n v="2.3206733718331766E-2"/>
  </r>
  <r>
    <x v="0"/>
    <s v="Rio de Janeiro"/>
    <s v="Gericinó"/>
    <s v="Distrito 02"/>
    <x v="17"/>
    <n v="15167"/>
    <n v="3.2991613788596316E-2"/>
    <n v="2.1994409192397545E-2"/>
  </r>
  <r>
    <x v="0"/>
    <s v="Rio de Janeiro"/>
    <s v="Glória"/>
    <s v="Distrito 16"/>
    <x v="18"/>
    <n v="9661"/>
    <n v="2.1014833573655241E-2"/>
    <n v="1.4009889049103493E-2"/>
  </r>
  <r>
    <x v="0"/>
    <s v="Rio de Janeiro"/>
    <s v="Grajaú"/>
    <s v="Distrito 17"/>
    <x v="14"/>
    <n v="38671"/>
    <n v="8.4118065327276864E-2"/>
    <n v="5.6078710218184571E-2"/>
  </r>
  <r>
    <x v="0"/>
    <s v="Rio de Janeiro"/>
    <s v="Grumari"/>
    <s v="Distrito 05"/>
    <x v="13"/>
    <n v="167"/>
    <n v="3.6326231309392665E-4"/>
    <n v="2.4217487539595107E-4"/>
  </r>
  <r>
    <x v="0"/>
    <s v="Rio de Janeiro"/>
    <s v="Guadalupe"/>
    <s v="Distrito 03"/>
    <x v="11"/>
    <n v="47144"/>
    <n v="0.10254873346407233"/>
    <n v="6.8365822309381541E-2"/>
  </r>
  <r>
    <x v="0"/>
    <s v="Rio de Janeiro"/>
    <s v="Guaratiba"/>
    <s v="Distrito 05"/>
    <x v="13"/>
    <n v="110049"/>
    <n v="0.23938116343517085"/>
    <n v="0.1595874422901139"/>
  </r>
  <r>
    <x v="0"/>
    <s v="Rio de Janeiro"/>
    <s v="Higienópolis"/>
    <s v="Distrito 11"/>
    <x v="16"/>
    <n v="15734"/>
    <n v="3.422496547437031E-2"/>
    <n v="2.2816643649580203E-2"/>
  </r>
  <r>
    <x v="0"/>
    <s v="Rio de Janeiro"/>
    <s v="Honório Gurgel"/>
    <s v="Distrito 08"/>
    <x v="11"/>
    <n v="21989"/>
    <n v="4.7830988039654805E-2"/>
    <n v="3.1887325359769868E-2"/>
  </r>
  <r>
    <x v="0"/>
    <s v="Rio de Janeiro"/>
    <s v="Humaitá"/>
    <s v="Distrito 16"/>
    <x v="18"/>
    <n v="13285"/>
    <n v="2.8897843290136619E-2"/>
    <n v="1.9265228860091077E-2"/>
  </r>
  <r>
    <x v="0"/>
    <s v="Rio de Janeiro"/>
    <s v="Inhaúma"/>
    <s v="Distrito 11"/>
    <x v="16"/>
    <n v="45698"/>
    <n v="9.9403360381833894E-2"/>
    <n v="6.6268906921222587E-2"/>
  </r>
  <r>
    <x v="0"/>
    <s v="Rio de Janeiro"/>
    <s v="Inhoaíba"/>
    <s v="Distrito 07"/>
    <x v="19"/>
    <n v="64649"/>
    <n v="0.14062601963598362"/>
    <n v="9.3750679757322403E-2"/>
  </r>
  <r>
    <x v="0"/>
    <s v="Rio de Janeiro"/>
    <s v="Ipanema"/>
    <s v="Distrito 15"/>
    <x v="18"/>
    <n v="42743"/>
    <n v="9.2975575141159922E-2"/>
    <n v="6.1983716760773272E-2"/>
  </r>
  <r>
    <x v="0"/>
    <s v="Rio de Janeiro"/>
    <s v="Irajá"/>
    <s v="Distrito 14"/>
    <x v="12"/>
    <n v="96382"/>
    <n v="0.20965238479412476"/>
    <n v="0.13976825652941652"/>
  </r>
  <r>
    <x v="0"/>
    <s v="Rio de Janeiro"/>
    <s v="Itanhangá"/>
    <s v="Distrito 04"/>
    <x v="13"/>
    <n v="38415"/>
    <n v="8.3561208128761624E-2"/>
    <n v="5.5707472085841078E-2"/>
  </r>
  <r>
    <x v="0"/>
    <s v="Rio de Janeiro"/>
    <s v="Jacaré"/>
    <s v="Distrito 19"/>
    <x v="14"/>
    <n v="9276"/>
    <n v="2.0177372552450681E-2"/>
    <n v="1.3451581701633785E-2"/>
  </r>
  <r>
    <x v="0"/>
    <s v="Rio de Janeiro"/>
    <s v="Jacarepaguá"/>
    <s v="Distrito 25"/>
    <x v="15"/>
    <n v="157326"/>
    <n v="0.34221920161565927"/>
    <n v="0.22814613441043952"/>
  </r>
  <r>
    <x v="0"/>
    <s v="Rio de Janeiro"/>
    <s v="Jacarezinho"/>
    <s v="Distrito 09"/>
    <x v="11"/>
    <n v="37839"/>
    <n v="8.2308279432102338E-2"/>
    <n v="5.4872186288068218E-2"/>
  </r>
  <r>
    <x v="0"/>
    <s v="Rio de Janeiro"/>
    <s v="Jardim América"/>
    <s v="Distrito 18"/>
    <x v="12"/>
    <n v="25226"/>
    <n v="5.4872186288068225E-2"/>
    <n v="3.6581457525378815E-2"/>
  </r>
  <r>
    <x v="0"/>
    <s v="Rio de Janeiro"/>
    <s v="Jardim Botânico"/>
    <s v="Distrito 15"/>
    <x v="18"/>
    <n v="18009"/>
    <n v="3.917359878148817E-2"/>
    <n v="2.6115732520992113E-2"/>
  </r>
  <r>
    <x v="0"/>
    <s v="Rio de Janeiro"/>
    <s v="Jardim Carioca"/>
    <s v="Distrito 13"/>
    <x v="16"/>
    <n v="24848"/>
    <n v="5.4049951830885561E-2"/>
    <n v="3.6033301220590376E-2"/>
  </r>
  <r>
    <x v="0"/>
    <s v="Rio de Janeiro"/>
    <s v="Jardim Guanabara"/>
    <s v="Distrito 13"/>
    <x v="16"/>
    <n v="32213"/>
    <n v="7.0070472405357243E-2"/>
    <n v="4.6713648270238155E-2"/>
  </r>
  <r>
    <x v="0"/>
    <s v="Rio de Janeiro"/>
    <s v="Jardim Sulacap"/>
    <s v="Distrito 12"/>
    <x v="17"/>
    <n v="13062"/>
    <n v="2.8412768464867483E-2"/>
    <n v="1.8941845643244987E-2"/>
  </r>
  <r>
    <x v="0"/>
    <s v="Rio de Janeiro"/>
    <s v="Joá"/>
    <s v="Distrito 04"/>
    <x v="13"/>
    <n v="818"/>
    <n v="1.7793327671307305E-3"/>
    <n v="1.1862218447538202E-3"/>
  </r>
  <r>
    <x v="0"/>
    <s v="Rio de Janeiro"/>
    <s v="Lagoa"/>
    <s v="Distrito 15"/>
    <x v="18"/>
    <n v="21198"/>
    <n v="4.6110386305179982E-2"/>
    <n v="3.0740257536786653E-2"/>
  </r>
  <r>
    <x v="0"/>
    <s v="Rio de Janeiro"/>
    <s v="Lapa"/>
    <s v="Distrito 24"/>
    <x v="14"/>
    <n v="0"/>
    <n v="0"/>
    <n v="0"/>
  </r>
  <r>
    <x v="0"/>
    <s v="Rio de Janeiro"/>
    <s v="Laranjeiras"/>
    <s v="Distrito 16"/>
    <x v="18"/>
    <n v="45554"/>
    <n v="9.9090128207669062E-2"/>
    <n v="6.606008547177937E-2"/>
  </r>
  <r>
    <x v="0"/>
    <s v="Rio de Janeiro"/>
    <s v="Leblon"/>
    <s v="Distrito 15"/>
    <x v="18"/>
    <n v="46044"/>
    <n v="0.10015598768920214"/>
    <n v="6.6770658459468085E-2"/>
  </r>
  <r>
    <x v="0"/>
    <s v="Rio de Janeiro"/>
    <s v="Leme"/>
    <s v="Distrito 10"/>
    <x v="18"/>
    <n v="14799"/>
    <n v="3.2191131565730662E-2"/>
    <n v="2.1460754377153772E-2"/>
  </r>
  <r>
    <x v="0"/>
    <s v="Rio de Janeiro"/>
    <s v="Lins de Vasconcelos"/>
    <s v="Distrito 09"/>
    <x v="11"/>
    <n v="37487"/>
    <n v="8.1542600784143882E-2"/>
    <n v="5.4361733856095919E-2"/>
  </r>
  <r>
    <x v="0"/>
    <s v="Rio de Janeiro"/>
    <s v="Madureira"/>
    <s v="Distrito 08"/>
    <x v="11"/>
    <n v="50106"/>
    <n v="0.10899174526876819"/>
    <n v="7.2661163512512117E-2"/>
  </r>
  <r>
    <x v="0"/>
    <s v="Rio de Janeiro"/>
    <s v="Magalhães Bastos"/>
    <s v="Distrito 12"/>
    <x v="17"/>
    <n v="24430"/>
    <n v="5.3140708436434897E-2"/>
    <n v="3.5427138957623262E-2"/>
  </r>
  <r>
    <x v="0"/>
    <s v="Rio de Janeiro"/>
    <s v="Mangueira"/>
    <s v="Distrito 19"/>
    <x v="14"/>
    <n v="17835"/>
    <n v="3.8795109904372342E-2"/>
    <n v="2.5863406602914894E-2"/>
  </r>
  <r>
    <x v="0"/>
    <s v="Rio de Janeiro"/>
    <s v="Manguinhos"/>
    <s v="Distrito 21"/>
    <x v="16"/>
    <n v="36160"/>
    <n v="7.8656079290277764E-2"/>
    <n v="5.2437386193518509E-2"/>
  </r>
  <r>
    <x v="0"/>
    <s v="Rio de Janeiro"/>
    <s v="Maracanã"/>
    <s v="Distrito 19"/>
    <x v="14"/>
    <n v="25256"/>
    <n v="5.4937442991019228E-2"/>
    <n v="3.6624961994012814E-2"/>
  </r>
  <r>
    <x v="0"/>
    <s v="Rio de Janeiro"/>
    <s v="Maré"/>
    <s v="Distrito 21"/>
    <x v="16"/>
    <n v="129770"/>
    <n v="0.2822787447317297"/>
    <n v="0.18818582982115312"/>
  </r>
  <r>
    <x v="0"/>
    <s v="Rio de Janeiro"/>
    <s v="Marechal Hermes"/>
    <s v="Distrito 03"/>
    <x v="11"/>
    <n v="48061"/>
    <n v="0.10454341335094136"/>
    <n v="6.9695608900627579E-2"/>
  </r>
  <r>
    <x v="0"/>
    <s v="Rio de Janeiro"/>
    <s v="Maria da Graça"/>
    <s v="Distrito 11"/>
    <x v="16"/>
    <n v="7972"/>
    <n v="1.7340881197513671E-2"/>
    <n v="1.1560587465009113E-2"/>
  </r>
  <r>
    <x v="0"/>
    <s v="Rio de Janeiro"/>
    <s v="Méier"/>
    <s v="Distrito 09"/>
    <x v="11"/>
    <n v="49828"/>
    <n v="0.10838703315475555"/>
    <n v="7.2258022103170366E-2"/>
  </r>
  <r>
    <x v="0"/>
    <s v="Rio de Janeiro"/>
    <s v="Moneró"/>
    <s v="Distrito 13"/>
    <x v="16"/>
    <n v="6476"/>
    <n v="1.4086746943690233E-2"/>
    <n v="9.3911646291268205E-3"/>
  </r>
  <r>
    <x v="0"/>
    <s v="Rio de Janeiro"/>
    <s v="Olaria"/>
    <s v="Distrito 21"/>
    <x v="16"/>
    <n v="57514"/>
    <n v="0.12510580045080297"/>
    <n v="8.3403866967201978E-2"/>
  </r>
  <r>
    <x v="0"/>
    <s v="Rio de Janeiro"/>
    <s v="Oswaldo Cruz"/>
    <s v="Distrito 08"/>
    <x v="11"/>
    <n v="34040"/>
    <n v="7.4044605615073436E-2"/>
    <n v="4.9363070410048948E-2"/>
  </r>
  <r>
    <x v="0"/>
    <s v="Rio de Janeiro"/>
    <s v="Paciência"/>
    <s v="Distrito 23"/>
    <x v="13"/>
    <n v="94626"/>
    <n v="0.2058326924480593"/>
    <n v="0.13722179496537285"/>
  </r>
  <r>
    <x v="0"/>
    <s v="Rio de Janeiro"/>
    <s v="Padre Miguel"/>
    <s v="Distrito 02"/>
    <x v="17"/>
    <n v="64228"/>
    <n v="0.13971025057123784"/>
    <n v="9.3140167047491895E-2"/>
  </r>
  <r>
    <x v="0"/>
    <s v="Rio de Janeiro"/>
    <s v="Paquetá"/>
    <s v="Distrito 13"/>
    <x v="16"/>
    <n v="3361"/>
    <n v="7.3109259539442363E-3"/>
    <n v="4.8739506359628234E-3"/>
  </r>
  <r>
    <x v="0"/>
    <s v="Rio de Janeiro"/>
    <s v="Parada de Lucas"/>
    <s v="Distrito 20"/>
    <x v="12"/>
    <n v="23923"/>
    <n v="5.2037870156562915E-2"/>
    <n v="3.469191343770861E-2"/>
  </r>
  <r>
    <x v="0"/>
    <s v="Rio de Janeiro"/>
    <s v="Parque Anchieta"/>
    <s v="Distrito 03"/>
    <x v="11"/>
    <n v="26212"/>
    <n v="5.701695659172458E-2"/>
    <n v="3.8011304394483053E-2"/>
  </r>
  <r>
    <x v="0"/>
    <s v="Rio de Janeiro"/>
    <s v="Parque Colúmbia"/>
    <s v="Distrito 18"/>
    <x v="12"/>
    <n v="9202"/>
    <n v="2.0016406018504868E-2"/>
    <n v="1.3344270679003244E-2"/>
  </r>
  <r>
    <x v="0"/>
    <s v="Rio de Janeiro"/>
    <s v="Pavuna"/>
    <s v="Distrito 18"/>
    <x v="12"/>
    <n v="97350"/>
    <n v="0.21175800107601053"/>
    <n v="0.14117200071734035"/>
  </r>
  <r>
    <x v="0"/>
    <s v="Rio de Janeiro"/>
    <s v="Pechincha"/>
    <s v="Distrito 26"/>
    <x v="15"/>
    <n v="34709"/>
    <n v="7.5499830090880835E-2"/>
    <n v="5.0333220060587221E-2"/>
  </r>
  <r>
    <x v="0"/>
    <s v="Rio de Janeiro"/>
    <s v="Pedra de Guaratiba"/>
    <s v="Distrito 05"/>
    <x v="13"/>
    <n v="9488"/>
    <n v="2.0638519919971114E-2"/>
    <n v="1.375901327998074E-2"/>
  </r>
  <r>
    <x v="0"/>
    <s v="Rio de Janeiro"/>
    <s v="Penha"/>
    <s v="Distrito 20"/>
    <x v="12"/>
    <n v="78678"/>
    <n v="0.17114222915930516"/>
    <n v="0.11409481943953675"/>
  </r>
  <r>
    <x v="0"/>
    <s v="Rio de Janeiro"/>
    <s v="Penha Circular"/>
    <s v="Distrito 20"/>
    <x v="12"/>
    <n v="47816"/>
    <n v="0.10401048361017483"/>
    <n v="6.9340322406783214E-2"/>
  </r>
  <r>
    <x v="0"/>
    <s v="Rio de Janeiro"/>
    <s v="Piedade"/>
    <s v="Distrito 09"/>
    <x v="11"/>
    <n v="43378"/>
    <n v="9.4356842020289516E-2"/>
    <n v="6.2904561346859678E-2"/>
  </r>
  <r>
    <x v="0"/>
    <s v="Rio de Janeiro"/>
    <s v="Pilares"/>
    <s v="Distrito 09"/>
    <x v="11"/>
    <n v="27250"/>
    <n v="5.927483851382935E-2"/>
    <n v="3.9516559009219562E-2"/>
  </r>
  <r>
    <x v="0"/>
    <s v="Rio de Janeiro"/>
    <s v="Pitangueiras"/>
    <s v="Distrito 13"/>
    <x v="16"/>
    <n v="11756"/>
    <n v="2.5571926663067075E-2"/>
    <n v="1.7047951108711382E-2"/>
  </r>
  <r>
    <x v="0"/>
    <s v="Rio de Janeiro"/>
    <s v="Portuguesa"/>
    <s v="Distrito 13"/>
    <x v="16"/>
    <n v="23856"/>
    <n v="5.1892130186639004E-2"/>
    <n v="3.4594753457759336E-2"/>
  </r>
  <r>
    <x v="0"/>
    <s v="Rio de Janeiro"/>
    <s v="Praça da Bandeira"/>
    <s v="Distrito 17"/>
    <x v="14"/>
    <n v="8662"/>
    <n v="1.8841785365386783E-2"/>
    <n v="1.2561190243591187E-2"/>
  </r>
  <r>
    <x v="0"/>
    <s v="Rio de Janeiro"/>
    <s v="Praça Seca"/>
    <s v="Distrito 26"/>
    <x v="15"/>
    <n v="64147"/>
    <n v="0.13953405747327013"/>
    <n v="9.3022704982180085E-2"/>
  </r>
  <r>
    <x v="0"/>
    <s v="Rio de Janeiro"/>
    <s v="Praia da Bandeira"/>
    <s v="Distrito 13"/>
    <x v="16"/>
    <n v="5948"/>
    <n v="1.2938228971752549E-2"/>
    <n v="8.6254859811683657E-3"/>
  </r>
  <r>
    <x v="0"/>
    <s v="Rio de Janeiro"/>
    <s v="Quintino Bocaiúva"/>
    <s v="Distrito 08"/>
    <x v="11"/>
    <n v="31185"/>
    <n v="6.7834342717569468E-2"/>
    <n v="4.5222895145046314E-2"/>
  </r>
  <r>
    <x v="0"/>
    <s v="Rio de Janeiro"/>
    <s v="Ramos"/>
    <s v="Distrito 21"/>
    <x v="16"/>
    <n v="40792"/>
    <n v="8.8731714225912903E-2"/>
    <n v="5.9154476150608599E-2"/>
  </r>
  <r>
    <x v="0"/>
    <s v="Rio de Janeiro"/>
    <s v="Realengo"/>
    <s v="Distrito 12"/>
    <x v="17"/>
    <n v="180123"/>
    <n v="0.39180777018812785"/>
    <n v="0.26120518012541855"/>
  </r>
  <r>
    <x v="0"/>
    <s v="Rio de Janeiro"/>
    <s v="Recreio dos Bandeirantes"/>
    <s v="Distrito 05"/>
    <x v="13"/>
    <n v="82240"/>
    <n v="0.17889037502302113"/>
    <n v="0.1192602500153474"/>
  </r>
  <r>
    <x v="0"/>
    <s v="Rio de Janeiro"/>
    <s v="Riachuelo"/>
    <s v="Distrito 19"/>
    <x v="14"/>
    <n v="12653"/>
    <n v="2.7523102081302118E-2"/>
    <n v="1.8348734720868079E-2"/>
  </r>
  <r>
    <x v="0"/>
    <s v="Rio de Janeiro"/>
    <s v="Ribeira"/>
    <s v="Distrito 13"/>
    <x v="16"/>
    <n v="3528"/>
    <n v="7.6741882670381626E-3"/>
    <n v="5.1161255113587748E-3"/>
  </r>
  <r>
    <x v="0"/>
    <s v="Rio de Janeiro"/>
    <s v="Ricardo de Albuquerque"/>
    <s v="Distrito 03"/>
    <x v="11"/>
    <n v="29310"/>
    <n v="6.3755798783131673E-2"/>
    <n v="4.2503865855421111E-2"/>
  </r>
  <r>
    <x v="0"/>
    <s v="Rio de Janeiro"/>
    <s v="Rio Comprido"/>
    <s v="Distrito 24"/>
    <x v="14"/>
    <n v="43764"/>
    <n v="9.5196478264925777E-2"/>
    <n v="6.3464318843283851E-2"/>
  </r>
  <r>
    <x v="0"/>
    <s v="Rio de Janeiro"/>
    <s v="Rocha"/>
    <s v="Distrito 19"/>
    <x v="14"/>
    <n v="8766"/>
    <n v="1.9068008602283599E-2"/>
    <n v="1.2712005734855732E-2"/>
  </r>
  <r>
    <x v="0"/>
    <s v="Rio de Janeiro"/>
    <s v="Rocha Miranda"/>
    <s v="Distrito 08"/>
    <x v="11"/>
    <n v="44188"/>
    <n v="9.6118772999966642E-2"/>
    <n v="6.4079181999977766E-2"/>
  </r>
  <r>
    <x v="0"/>
    <s v="Rio de Janeiro"/>
    <s v="Rocinha"/>
    <s v="Distrito 15"/>
    <x v="18"/>
    <n v="69356"/>
    <n v="0.15086479632899627"/>
    <n v="0.10057653088599749"/>
  </r>
  <r>
    <x v="0"/>
    <s v="Rio de Janeiro"/>
    <s v="Sampaio"/>
    <s v="Distrito 19"/>
    <x v="14"/>
    <n v="10895"/>
    <n v="2.3699059288373236E-2"/>
    <n v="1.579937285891549E-2"/>
  </r>
  <r>
    <x v="0"/>
    <s v="Rio de Janeiro"/>
    <s v="Santa Cruz"/>
    <s v="Distrito 22"/>
    <x v="13"/>
    <n v="217333"/>
    <n v="0.4727478340816908"/>
    <n v="0.31516522272112718"/>
  </r>
  <r>
    <x v="0"/>
    <s v="Rio de Janeiro"/>
    <s v="Santa Teresa"/>
    <s v="Distrito 24"/>
    <x v="14"/>
    <n v="40926"/>
    <n v="8.9023194165760725E-2"/>
    <n v="5.9348796110507147E-2"/>
  </r>
  <r>
    <x v="0"/>
    <s v="Rio de Janeiro"/>
    <s v="Santíssimo"/>
    <s v="Distrito 07"/>
    <x v="19"/>
    <n v="41458"/>
    <n v="9.0180413031425211E-2"/>
    <n v="6.0120275354283471E-2"/>
  </r>
  <r>
    <x v="0"/>
    <s v="Rio de Janeiro"/>
    <s v="Santo Cristo"/>
    <s v="Distrito 24"/>
    <x v="14"/>
    <n v="12330"/>
    <n v="2.6820504912862968E-2"/>
    <n v="1.7880336608575308E-2"/>
  </r>
  <r>
    <x v="0"/>
    <s v="Rio de Janeiro"/>
    <s v="São Conrado"/>
    <s v="Distrito 15"/>
    <x v="18"/>
    <n v="10980"/>
    <n v="2.3883953280067753E-2"/>
    <n v="1.5922635520045168E-2"/>
  </r>
  <r>
    <x v="0"/>
    <s v="Rio de Janeiro"/>
    <s v="São Cristóvão"/>
    <s v="Distrito 19"/>
    <x v="14"/>
    <n v="26510"/>
    <n v="5.7665173174371226E-2"/>
    <n v="3.8443448782914148E-2"/>
  </r>
  <r>
    <x v="0"/>
    <s v="Rio de Janeiro"/>
    <s v="São Francisco Xavier"/>
    <s v="Distrito 19"/>
    <x v="14"/>
    <n v="8343"/>
    <n v="1.814788909067443E-2"/>
    <n v="1.2098592727116286E-2"/>
  </r>
  <r>
    <x v="0"/>
    <s v="Rio de Janeiro"/>
    <s v="Saúde"/>
    <s v="Distrito 24"/>
    <x v="14"/>
    <n v="2749"/>
    <n v="5.9796892137437387E-3"/>
    <n v="3.9864594758291585E-3"/>
  </r>
  <r>
    <x v="0"/>
    <s v="Rio de Janeiro"/>
    <s v="Senador Camará"/>
    <s v="Distrito 02"/>
    <x v="17"/>
    <n v="105515"/>
    <n v="0.22951870039584232"/>
    <n v="0.15301246693056153"/>
  </r>
  <r>
    <x v="0"/>
    <s v="Rio de Janeiro"/>
    <s v="Senador Vasconcelos"/>
    <s v="Distrito 07"/>
    <x v="19"/>
    <n v="30600"/>
    <n v="6.6561837010024882E-2"/>
    <n v="4.4374558006683253E-2"/>
  </r>
  <r>
    <x v="0"/>
    <s v="Rio de Janeiro"/>
    <s v="Sepetiba"/>
    <s v="Distrito 23"/>
    <x v="13"/>
    <n v="56575"/>
    <n v="0.12306326564843653"/>
    <n v="8.2042177098957683E-2"/>
  </r>
  <r>
    <x v="0"/>
    <s v="Rio de Janeiro"/>
    <s v="Tanque"/>
    <s v="Distrito 26"/>
    <x v="15"/>
    <n v="37856"/>
    <n v="8.234525823044124E-2"/>
    <n v="5.4896838820294155E-2"/>
  </r>
  <r>
    <x v="0"/>
    <s v="Rio de Janeiro"/>
    <s v="Taquara"/>
    <s v="Distrito 25"/>
    <x v="15"/>
    <n v="102126"/>
    <n v="0.2221468681858105"/>
    <n v="0.14809791212387366"/>
  </r>
  <r>
    <x v="0"/>
    <s v="Rio de Janeiro"/>
    <s v="Tauá"/>
    <s v="Distrito 13"/>
    <x v="16"/>
    <n v="29567"/>
    <n v="6.4314831205078624E-2"/>
    <n v="4.2876554136719071E-2"/>
  </r>
  <r>
    <x v="0"/>
    <s v="Rio de Janeiro"/>
    <s v="Tijuca"/>
    <s v="Distrito 17"/>
    <x v="14"/>
    <n v="163805"/>
    <n v="0.35631247422964463"/>
    <n v="0.23754164948642972"/>
  </r>
  <r>
    <x v="0"/>
    <s v="Rio de Janeiro"/>
    <s v="Todos os Santos"/>
    <s v="Distrito 09"/>
    <x v="11"/>
    <n v="24646"/>
    <n v="5.3610556697682131E-2"/>
    <n v="3.5740371131788087E-2"/>
  </r>
  <r>
    <x v="0"/>
    <s v="Rio de Janeiro"/>
    <s v="Tomás Coelho"/>
    <s v="Distrito 11"/>
    <x v="16"/>
    <n v="22676"/>
    <n v="4.9325366537232816E-2"/>
    <n v="3.2883577691488544E-2"/>
  </r>
  <r>
    <x v="0"/>
    <s v="Rio de Janeiro"/>
    <s v="Turiaçu"/>
    <s v="Distrito 08"/>
    <x v="11"/>
    <n v="17246"/>
    <n v="3.7513903303100948E-2"/>
    <n v="2.5009268868733964E-2"/>
  </r>
  <r>
    <x v="0"/>
    <s v="Rio de Janeiro"/>
    <s v="Urca"/>
    <s v="Distrito 16"/>
    <x v="18"/>
    <n v="7061"/>
    <n v="1.5359252651234827E-2"/>
    <n v="1.0239501767489884E-2"/>
  </r>
  <r>
    <x v="0"/>
    <s v="Rio de Janeiro"/>
    <s v="Vargem Grande"/>
    <s v="Distrito 05"/>
    <x v="13"/>
    <n v="14039"/>
    <n v="3.0537961757638541E-2"/>
    <n v="2.0358641171759024E-2"/>
  </r>
  <r>
    <x v="0"/>
    <s v="Rio de Janeiro"/>
    <s v="Vargem Pequena"/>
    <s v="Distrito 05"/>
    <x v="13"/>
    <n v="27250"/>
    <n v="5.927483851382935E-2"/>
    <n v="3.9516559009219562E-2"/>
  </r>
  <r>
    <x v="0"/>
    <s v="Rio de Janeiro"/>
    <s v="Vasco da Gama"/>
    <s v="Distrito 19"/>
    <x v="14"/>
    <n v="15482"/>
    <n v="3.3676809169581871E-2"/>
    <n v="2.2451206113054577E-2"/>
  </r>
  <r>
    <x v="0"/>
    <s v="Rio de Janeiro"/>
    <s v="Vaz Lobo"/>
    <s v="Distrito 08"/>
    <x v="11"/>
    <n v="15167"/>
    <n v="3.2991613788596316E-2"/>
    <n v="2.1994409192397545E-2"/>
  </r>
  <r>
    <x v="0"/>
    <s v="Rio de Janeiro"/>
    <s v="Vicente de Carvalho"/>
    <s v="Distrito 14"/>
    <x v="12"/>
    <n v="24964"/>
    <n v="5.4302277748962784E-2"/>
    <n v="3.620151849930852E-2"/>
  </r>
  <r>
    <x v="0"/>
    <s v="Rio de Janeiro"/>
    <s v="Vidigal"/>
    <s v="Distrito 15"/>
    <x v="18"/>
    <n v="12797"/>
    <n v="2.783633425546694E-2"/>
    <n v="1.8557556170311292E-2"/>
  </r>
  <r>
    <x v="0"/>
    <s v="Rio de Janeiro"/>
    <s v="Vigário Geral"/>
    <s v="Distrito 20"/>
    <x v="12"/>
    <n v="41820"/>
    <n v="9.0967843913700677E-2"/>
    <n v="6.064522927580044E-2"/>
  </r>
  <r>
    <x v="0"/>
    <s v="Rio de Janeiro"/>
    <s v="Vila da Penha"/>
    <s v="Distrito 14"/>
    <x v="12"/>
    <n v="25465"/>
    <n v="5.5392064688244563E-2"/>
    <n v="3.6928043125496371E-2"/>
  </r>
  <r>
    <x v="0"/>
    <s v="Rio de Janeiro"/>
    <s v="Vila Isabel"/>
    <s v="Distrito 19"/>
    <x v="14"/>
    <n v="86018"/>
    <n v="0.18710836914798432"/>
    <n v="0.12473891276532287"/>
  </r>
  <r>
    <x v="0"/>
    <s v="Rio de Janeiro"/>
    <s v="Vila Cosmos"/>
    <s v="Distrito 14"/>
    <x v="12"/>
    <n v="18274"/>
    <n v="3.9750032990888716E-2"/>
    <n v="2.6500021993925808E-2"/>
  </r>
  <r>
    <x v="0"/>
    <s v="Rio de Janeiro"/>
    <s v="Vila Militar"/>
    <s v="Distrito 12"/>
    <x v="17"/>
    <n v="13184"/>
    <n v="2.8678145723534904E-2"/>
    <n v="1.9118763815689933E-2"/>
  </r>
  <r>
    <x v="0"/>
    <s v="Rio de Janeiro"/>
    <s v="Vila Valqueire"/>
    <s v="Distrito 26"/>
    <x v="15"/>
    <n v="32279"/>
    <n v="7.0214037151849443E-2"/>
    <n v="4.6809358101232962E-2"/>
  </r>
  <r>
    <x v="0"/>
    <s v="Rio de Janeiro"/>
    <s v="Vista Alegre"/>
    <s v="Distrito 14"/>
    <x v="12"/>
    <n v="8622"/>
    <n v="1.8754776428118774E-2"/>
    <n v="1.2503184285412515E-2"/>
  </r>
  <r>
    <x v="0"/>
    <s v="Rio de Janeiro"/>
    <s v="Zumbi"/>
    <s v="Distrito 13"/>
    <x v="16"/>
    <n v="2016"/>
    <n v="4.3852504383075216E-3"/>
    <n v="2.923500292205014E-3"/>
  </r>
  <r>
    <x v="0"/>
    <s v="Santa Maria Madalena"/>
    <m/>
    <m/>
    <x v="1"/>
    <n v="10225"/>
    <n v="2.2241659589134131E-2"/>
    <n v="1.4827773059422752E-2"/>
  </r>
  <r>
    <x v="0"/>
    <s v="Santo Antônio de Pádua"/>
    <m/>
    <m/>
    <x v="1"/>
    <n v="41178"/>
    <n v="8.9571350470549163E-2"/>
    <n v="5.9714233647032773E-2"/>
  </r>
  <r>
    <x v="0"/>
    <s v="São Fidélis"/>
    <m/>
    <m/>
    <x v="5"/>
    <n v="37703"/>
    <n v="8.2012449045391109E-2"/>
    <n v="5.4674966030260737E-2"/>
  </r>
  <r>
    <x v="0"/>
    <s v="São Francisco de Itabapoana"/>
    <m/>
    <m/>
    <x v="5"/>
    <n v="41291"/>
    <n v="8.9817150718331282E-2"/>
    <n v="5.9878100478887517E-2"/>
  </r>
  <r>
    <x v="0"/>
    <s v="São Gonçalo"/>
    <m/>
    <m/>
    <x v="20"/>
    <n v="1038081"/>
    <n v="2.2580581152027333"/>
    <n v="1.5053720768018222"/>
  </r>
  <r>
    <x v="0"/>
    <s v="São João da Barra"/>
    <m/>
    <m/>
    <x v="5"/>
    <n v="34583"/>
    <n v="7.5225751938486615E-2"/>
    <n v="5.0150501292324408E-2"/>
  </r>
  <r>
    <x v="0"/>
    <s v="São João de Meriti"/>
    <m/>
    <m/>
    <x v="3"/>
    <n v="460625"/>
    <n v="1.0019622932268859"/>
    <n v="0.66797486215125723"/>
  </r>
  <r>
    <x v="0"/>
    <s v="São José de Ubá"/>
    <m/>
    <m/>
    <x v="1"/>
    <n v="7206"/>
    <n v="1.5674660048831349E-2"/>
    <n v="1.0449773365887566E-2"/>
  </r>
  <r>
    <x v="0"/>
    <s v="São José do Vale do Rio Preto"/>
    <m/>
    <m/>
    <x v="7"/>
    <n v="20916"/>
    <n v="4.5496973297440534E-2"/>
    <n v="3.0331315531627021E-2"/>
  </r>
  <r>
    <x v="0"/>
    <s v="São Pedro da Aldeia"/>
    <m/>
    <m/>
    <x v="2"/>
    <n v="96920"/>
    <n v="0.21082265500037947"/>
    <n v="0.14054843666691963"/>
  </r>
  <r>
    <x v="0"/>
    <s v="São Sebastião do Alto"/>
    <m/>
    <m/>
    <x v="1"/>
    <n v="9054"/>
    <n v="1.9694472950613245E-2"/>
    <n v="1.3129648633742162E-2"/>
  </r>
  <r>
    <x v="0"/>
    <s v="Sapucaia"/>
    <m/>
    <m/>
    <x v="1"/>
    <n v="17606"/>
    <n v="3.8296983738513007E-2"/>
    <n v="2.5531322492342003E-2"/>
  </r>
  <r>
    <x v="0"/>
    <s v="Saquarema"/>
    <m/>
    <m/>
    <x v="2"/>
    <n v="82359"/>
    <n v="0.17914922661139343"/>
    <n v="0.11943281774092895"/>
  </r>
  <r>
    <x v="0"/>
    <s v="Seropédica"/>
    <m/>
    <m/>
    <x v="8"/>
    <n v="82892"/>
    <n v="0.18030862070048961"/>
    <n v="0.12020574713365974"/>
  </r>
  <r>
    <x v="0"/>
    <s v="Silva Jardim"/>
    <m/>
    <m/>
    <x v="2"/>
    <n v="21307"/>
    <n v="4.6347485659235299E-2"/>
    <n v="3.0898323772823529E-2"/>
  </r>
  <r>
    <x v="0"/>
    <s v="Sumidouro"/>
    <m/>
    <m/>
    <x v="1"/>
    <n v="15127"/>
    <n v="3.290460485132831E-2"/>
    <n v="2.1936403234218874E-2"/>
  </r>
  <r>
    <x v="0"/>
    <s v="Tanguá"/>
    <m/>
    <m/>
    <x v="4"/>
    <n v="32426"/>
    <n v="7.0533794996309379E-2"/>
    <n v="4.7022529997539579E-2"/>
  </r>
  <r>
    <x v="0"/>
    <s v="Teresópolis"/>
    <m/>
    <m/>
    <x v="4"/>
    <n v="173060"/>
    <n v="0.37644416709002959"/>
    <n v="0.25096277806001971"/>
  </r>
  <r>
    <x v="0"/>
    <s v="Trajano de Moraes"/>
    <m/>
    <m/>
    <x v="1"/>
    <n v="10350"/>
    <n v="2.251356251809665E-2"/>
    <n v="1.50090416787311E-2"/>
  </r>
  <r>
    <x v="0"/>
    <s v="Três Rios"/>
    <m/>
    <m/>
    <x v="1"/>
    <n v="79264"/>
    <n v="0.17241691009028146"/>
    <n v="0.11494460672685429"/>
  </r>
  <r>
    <x v="0"/>
    <s v="Valença"/>
    <m/>
    <m/>
    <x v="0"/>
    <n v="73725"/>
    <n v="0.16036834750209425"/>
    <n v="0.10691223166806284"/>
  </r>
  <r>
    <x v="0"/>
    <s v="Varre-Sai"/>
    <m/>
    <m/>
    <x v="1"/>
    <n v="10402"/>
    <n v="2.2626674136545059E-2"/>
    <n v="1.5084449424363372E-2"/>
  </r>
  <r>
    <x v="0"/>
    <s v="Vassouras"/>
    <m/>
    <m/>
    <x v="7"/>
    <n v="35432"/>
    <n v="7.7072516632000057E-2"/>
    <n v="5.1381677754666698E-2"/>
  </r>
  <r>
    <x v="0"/>
    <s v="Volta Redonda"/>
    <m/>
    <m/>
    <x v="0"/>
    <n v="262970"/>
    <n v="0.572018505834191"/>
    <n v="0.381345670556127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4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rowHeaderCaption="Distritos Estaduais">
  <location ref="A4:D27" firstHeaderRow="1" firstDataRow="2" firstDataCol="1" rowPageCount="1" colPageCount="1"/>
  <pivotFields count="8">
    <pivotField axis="axisPage" showAll="0">
      <items count="2">
        <item x="0"/>
        <item t="default"/>
      </items>
    </pivotField>
    <pivotField showAll="0"/>
    <pivotField showAll="0"/>
    <pivotField showAll="0"/>
    <pivotField axis="axisRow" showAll="0">
      <items count="56">
        <item x="8"/>
        <item x="3"/>
        <item x="2"/>
        <item x="1"/>
        <item x="17"/>
        <item x="13"/>
        <item x="19"/>
        <item x="16"/>
        <item x="12"/>
        <item x="15"/>
        <item x="11"/>
        <item x="14"/>
        <item x="18"/>
        <item x="6"/>
        <item x="4"/>
        <item x="7"/>
        <item x="9"/>
        <item x="5"/>
        <item x="10"/>
        <item x="20"/>
        <item x="0"/>
        <item m="1" x="27"/>
        <item m="1" x="26"/>
        <item m="1" x="35"/>
        <item m="1" x="36"/>
        <item m="1" x="22"/>
        <item m="1" x="37"/>
        <item m="1" x="29"/>
        <item m="1" x="50"/>
        <item m="1" x="43"/>
        <item m="1" x="53"/>
        <item m="1" x="25"/>
        <item m="1" x="47"/>
        <item m="1" x="39"/>
        <item m="1" x="34"/>
        <item m="1" x="44"/>
        <item m="1" x="48"/>
        <item m="1" x="54"/>
        <item m="1" x="41"/>
        <item m="1" x="51"/>
        <item m="1" x="42"/>
        <item m="1" x="52"/>
        <item m="1" x="32"/>
        <item m="1" x="49"/>
        <item m="1" x="31"/>
        <item m="1" x="30"/>
        <item m="1" x="28"/>
        <item m="1" x="24"/>
        <item m="1" x="23"/>
        <item m="1" x="21"/>
        <item m="1" x="40"/>
        <item m="1" x="38"/>
        <item m="1" x="46"/>
        <item m="1" x="45"/>
        <item m="1" x="33"/>
        <item t="default"/>
      </items>
    </pivotField>
    <pivotField dataField="1" numFmtId="164" showAll="0"/>
    <pivotField dataField="1" numFmtId="43" showAll="0"/>
    <pivotField dataField="1" numFmtId="43"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PopulaçãoDist" fld="5" baseField="0" baseItem="0" numFmtId="3"/>
    <dataField name="Meta DepEst" fld="6" baseField="0" baseItem="0" numFmtId="1"/>
    <dataField name="Meta DepFed" fld="7" baseField="0" baseItem="0" numFmtId="1"/>
  </dataFields>
  <formats count="4"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/>
  </sheetViews>
  <sheetFormatPr baseColWidth="10" defaultRowHeight="15" x14ac:dyDescent="0"/>
  <cols>
    <col min="2" max="2" width="21.1640625" bestFit="1" customWidth="1"/>
    <col min="3" max="3" width="14.1640625" bestFit="1" customWidth="1"/>
    <col min="8" max="8" width="13.33203125" customWidth="1"/>
    <col min="9" max="9" width="11.5" bestFit="1" customWidth="1"/>
  </cols>
  <sheetData>
    <row r="1" spans="1:11">
      <c r="C1" s="2" t="s">
        <v>149</v>
      </c>
      <c r="D1" t="s">
        <v>150</v>
      </c>
      <c r="E1" t="s">
        <v>151</v>
      </c>
      <c r="I1" t="s">
        <v>524</v>
      </c>
      <c r="K1" t="s">
        <v>525</v>
      </c>
    </row>
    <row r="2" spans="1:11">
      <c r="A2">
        <v>51</v>
      </c>
      <c r="B2" t="s">
        <v>145</v>
      </c>
      <c r="C2" s="2">
        <f>A2/2</f>
        <v>25.5</v>
      </c>
      <c r="D2">
        <v>26</v>
      </c>
      <c r="E2" s="4">
        <f>C8/D2</f>
        <v>249101.19230769231</v>
      </c>
      <c r="I2" s="23">
        <v>1</v>
      </c>
      <c r="J2" s="23">
        <v>0.5</v>
      </c>
      <c r="K2">
        <v>4</v>
      </c>
    </row>
    <row r="3" spans="1:11">
      <c r="A3">
        <v>70</v>
      </c>
      <c r="B3" t="s">
        <v>146</v>
      </c>
      <c r="C3" s="2">
        <f>A3/2</f>
        <v>35</v>
      </c>
      <c r="D3">
        <v>36</v>
      </c>
      <c r="E3" s="4">
        <f>C9/D3</f>
        <v>459722.88888888888</v>
      </c>
      <c r="F3" s="1">
        <f>E3/E2</f>
        <v>1.8455266497521798</v>
      </c>
      <c r="I3" s="3">
        <f>E3*D15</f>
        <v>337067.86111111112</v>
      </c>
      <c r="J3" s="4">
        <f>I3*J2</f>
        <v>168533.93055555556</v>
      </c>
      <c r="K3" s="4">
        <f>J3/K2</f>
        <v>42133.482638888891</v>
      </c>
    </row>
    <row r="4" spans="1:11">
      <c r="A4">
        <v>46</v>
      </c>
      <c r="B4" t="s">
        <v>147</v>
      </c>
      <c r="C4" s="2">
        <f>A4/2</f>
        <v>23</v>
      </c>
      <c r="D4">
        <v>24</v>
      </c>
      <c r="E4" s="4">
        <f>C9/D4</f>
        <v>689584.33333333337</v>
      </c>
      <c r="F4" s="1">
        <f>E4/E2</f>
        <v>2.7682899746282699</v>
      </c>
      <c r="G4" s="11">
        <f>E4/E3</f>
        <v>1.5000000000000002</v>
      </c>
      <c r="I4" s="3">
        <f>E4*D15</f>
        <v>505601.79166666669</v>
      </c>
      <c r="J4" s="4">
        <f>I4*J2</f>
        <v>252800.89583333334</v>
      </c>
      <c r="K4" s="4">
        <f>J4/K2</f>
        <v>63200.223958333336</v>
      </c>
    </row>
    <row r="5" spans="1:11">
      <c r="A5">
        <v>3</v>
      </c>
      <c r="B5" t="s">
        <v>148</v>
      </c>
      <c r="C5" s="2">
        <f>A5/2</f>
        <v>1.5</v>
      </c>
      <c r="D5">
        <v>2</v>
      </c>
      <c r="I5" s="22">
        <f>I4/I3</f>
        <v>1.5</v>
      </c>
    </row>
    <row r="6" spans="1:11">
      <c r="C6" s="2"/>
    </row>
    <row r="8" spans="1:11">
      <c r="A8" t="s">
        <v>230</v>
      </c>
      <c r="B8" t="s">
        <v>231</v>
      </c>
      <c r="C8" s="3">
        <v>6476631</v>
      </c>
    </row>
    <row r="9" spans="1:11">
      <c r="B9" t="s">
        <v>232</v>
      </c>
      <c r="C9" s="3">
        <v>16550024</v>
      </c>
      <c r="D9" t="s">
        <v>530</v>
      </c>
    </row>
    <row r="11" spans="1:11">
      <c r="A11" t="s">
        <v>143</v>
      </c>
      <c r="B11" t="s">
        <v>144</v>
      </c>
    </row>
    <row r="15" spans="1:11">
      <c r="B15" t="s">
        <v>531</v>
      </c>
      <c r="C15" s="3">
        <v>12134443</v>
      </c>
      <c r="D15" s="21">
        <f>C15/C9</f>
        <v>0.73319790956194386</v>
      </c>
      <c r="E15" t="s">
        <v>452</v>
      </c>
    </row>
    <row r="17" spans="2:8">
      <c r="B17" t="s">
        <v>541</v>
      </c>
    </row>
    <row r="18" spans="2:8">
      <c r="B18" t="str">
        <f>B9</f>
        <v>Estado do Rio de Janeiro</v>
      </c>
    </row>
    <row r="20" spans="2:8">
      <c r="B20" t="str">
        <f>A8</f>
        <v xml:space="preserve">População </v>
      </c>
      <c r="C20" s="4">
        <f>C9</f>
        <v>16550024</v>
      </c>
      <c r="D20" s="25" t="s">
        <v>532</v>
      </c>
    </row>
    <row r="21" spans="2:8" ht="16" thickBot="1">
      <c r="B21" t="str">
        <f>B15</f>
        <v>Eleitores</v>
      </c>
      <c r="C21" s="4">
        <f>C15</f>
        <v>12134443</v>
      </c>
      <c r="D21" s="25" t="s">
        <v>533</v>
      </c>
    </row>
    <row r="22" spans="2:8">
      <c r="F22" s="29" t="s">
        <v>545</v>
      </c>
      <c r="G22" s="30"/>
      <c r="H22" s="31"/>
    </row>
    <row r="23" spans="2:8">
      <c r="B23" t="str">
        <f>B3</f>
        <v>deputados estaduais</v>
      </c>
      <c r="C23">
        <f>A3</f>
        <v>70</v>
      </c>
      <c r="F23" s="32"/>
      <c r="G23" s="33">
        <f>C21/D3</f>
        <v>337067.86111111112</v>
      </c>
      <c r="H23" s="34"/>
    </row>
    <row r="24" spans="2:8">
      <c r="B24" t="str">
        <f t="shared" ref="B24:B25" si="0">B4</f>
        <v>deputados federais</v>
      </c>
      <c r="C24">
        <f t="shared" ref="C24:C25" si="1">A4</f>
        <v>46</v>
      </c>
      <c r="F24" s="32"/>
      <c r="G24" s="33">
        <f>C21/D4</f>
        <v>505601.79166666669</v>
      </c>
      <c r="H24" s="34"/>
    </row>
    <row r="25" spans="2:8" ht="16" thickBot="1">
      <c r="B25" t="str">
        <f t="shared" si="0"/>
        <v>senadores</v>
      </c>
      <c r="C25">
        <f t="shared" si="1"/>
        <v>3</v>
      </c>
      <c r="F25" s="35"/>
      <c r="G25" s="36">
        <f>C21/D5</f>
        <v>6067221.5</v>
      </c>
      <c r="H25" s="37"/>
    </row>
    <row r="27" spans="2:8">
      <c r="B27" t="s">
        <v>534</v>
      </c>
    </row>
    <row r="28" spans="2:8">
      <c r="B28" t="s">
        <v>535</v>
      </c>
    </row>
    <row r="29" spans="2:8">
      <c r="B29" t="s">
        <v>542</v>
      </c>
    </row>
    <row r="30" spans="2:8">
      <c r="B30" t="s">
        <v>543</v>
      </c>
    </row>
    <row r="31" spans="2:8">
      <c r="B31" t="s">
        <v>544</v>
      </c>
    </row>
    <row r="32" spans="2:8">
      <c r="B32" t="s">
        <v>536</v>
      </c>
    </row>
    <row r="33" spans="2:2">
      <c r="B33" t="s">
        <v>537</v>
      </c>
    </row>
    <row r="34" spans="2:2">
      <c r="B34" t="s">
        <v>538</v>
      </c>
    </row>
    <row r="35" spans="2:2">
      <c r="B35" t="s">
        <v>539</v>
      </c>
    </row>
    <row r="36" spans="2:2">
      <c r="B36" t="s">
        <v>540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" sqref="A2"/>
    </sheetView>
  </sheetViews>
  <sheetFormatPr baseColWidth="10" defaultRowHeight="15" x14ac:dyDescent="0"/>
  <cols>
    <col min="1" max="16384" width="10.83203125" style="18"/>
  </cols>
  <sheetData>
    <row r="1" spans="1:1" s="28" customFormat="1" ht="30">
      <c r="A1" s="28" t="s">
        <v>588</v>
      </c>
    </row>
    <row r="2" spans="1:1" ht="23">
      <c r="A2" s="17" t="s">
        <v>471</v>
      </c>
    </row>
    <row r="3" spans="1:1" ht="23">
      <c r="A3" s="17" t="s">
        <v>472</v>
      </c>
    </row>
    <row r="4" spans="1:1" ht="23">
      <c r="A4" s="17" t="s">
        <v>473</v>
      </c>
    </row>
    <row r="5" spans="1:1" ht="23">
      <c r="A5" s="17" t="s">
        <v>474</v>
      </c>
    </row>
    <row r="6" spans="1:1" ht="23">
      <c r="A6" s="17" t="s">
        <v>475</v>
      </c>
    </row>
    <row r="7" spans="1:1" ht="23">
      <c r="A7" s="17" t="s">
        <v>476</v>
      </c>
    </row>
    <row r="8" spans="1:1" ht="23">
      <c r="A8" s="17" t="s">
        <v>477</v>
      </c>
    </row>
    <row r="9" spans="1:1" ht="23">
      <c r="A9" s="17" t="s">
        <v>478</v>
      </c>
    </row>
    <row r="10" spans="1:1" ht="23">
      <c r="A10" s="17" t="s">
        <v>479</v>
      </c>
    </row>
    <row r="11" spans="1:1" ht="23">
      <c r="A11" s="17" t="s">
        <v>480</v>
      </c>
    </row>
    <row r="12" spans="1:1" ht="23">
      <c r="A12" s="17" t="s">
        <v>481</v>
      </c>
    </row>
    <row r="13" spans="1:1" ht="23">
      <c r="A13" s="17" t="s">
        <v>482</v>
      </c>
    </row>
    <row r="14" spans="1:1" ht="23">
      <c r="A14" s="17" t="s">
        <v>483</v>
      </c>
    </row>
    <row r="15" spans="1:1" ht="23">
      <c r="A15" s="17" t="s">
        <v>484</v>
      </c>
    </row>
    <row r="16" spans="1:1" ht="23">
      <c r="A16" s="17" t="s">
        <v>485</v>
      </c>
    </row>
    <row r="17" spans="1:1" ht="23">
      <c r="A17" s="17" t="s">
        <v>486</v>
      </c>
    </row>
    <row r="18" spans="1:1" ht="23">
      <c r="A18" s="17" t="s">
        <v>487</v>
      </c>
    </row>
    <row r="19" spans="1:1" ht="23">
      <c r="A19" s="17" t="s">
        <v>488</v>
      </c>
    </row>
    <row r="20" spans="1:1" ht="23">
      <c r="A20" s="17" t="s">
        <v>489</v>
      </c>
    </row>
    <row r="21" spans="1:1" ht="23">
      <c r="A21" s="17" t="s">
        <v>490</v>
      </c>
    </row>
    <row r="22" spans="1:1" ht="23">
      <c r="A22" s="17" t="s">
        <v>491</v>
      </c>
    </row>
    <row r="23" spans="1:1" ht="23">
      <c r="A23" s="17" t="s">
        <v>492</v>
      </c>
    </row>
    <row r="24" spans="1:1" ht="23">
      <c r="A24" s="17" t="s">
        <v>493</v>
      </c>
    </row>
    <row r="25" spans="1:1" ht="23">
      <c r="A25" s="17" t="s">
        <v>494</v>
      </c>
    </row>
    <row r="26" spans="1:1" ht="23">
      <c r="A26" s="17" t="s">
        <v>495</v>
      </c>
    </row>
    <row r="27" spans="1:1" ht="23">
      <c r="A27" s="17" t="s">
        <v>496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6" sqref="A6"/>
    </sheetView>
  </sheetViews>
  <sheetFormatPr baseColWidth="10" defaultRowHeight="15" x14ac:dyDescent="0"/>
  <cols>
    <col min="1" max="1" width="31.5" bestFit="1" customWidth="1"/>
    <col min="2" max="2" width="12.83203125" bestFit="1" customWidth="1"/>
    <col min="3" max="3" width="11.83203125" style="13" bestFit="1" customWidth="1"/>
    <col min="4" max="4" width="12.1640625" style="13" bestFit="1" customWidth="1"/>
    <col min="6" max="6" width="11.83203125" bestFit="1" customWidth="1"/>
    <col min="7" max="7" width="13" bestFit="1" customWidth="1"/>
    <col min="8" max="9" width="11.33203125" bestFit="1" customWidth="1"/>
    <col min="10" max="10" width="11.33203125" customWidth="1"/>
    <col min="11" max="11" width="26.83203125" bestFit="1" customWidth="1"/>
    <col min="13" max="14" width="10.83203125" style="3"/>
    <col min="15" max="15" width="36.33203125" customWidth="1"/>
  </cols>
  <sheetData>
    <row r="1" spans="1:15" ht="90">
      <c r="H1" t="s">
        <v>528</v>
      </c>
      <c r="I1" t="s">
        <v>528</v>
      </c>
      <c r="O1" s="24" t="str">
        <f>O7</f>
        <v>Assumindo que cada eleitor neste Distrito VoteNet consiga outros 3 fora da rede, votando em candidatos escolhidos... Se conseguirmos, neste Distrito, 30000 eleitores, poderemos eleger 3 Deputado(s) Estadual(is) e 2 Deputado(s) Federal(is)</v>
      </c>
    </row>
    <row r="2" spans="1:15">
      <c r="A2" s="8" t="s">
        <v>440</v>
      </c>
      <c r="B2" t="s">
        <v>453</v>
      </c>
      <c r="C2" s="13" t="s">
        <v>465</v>
      </c>
      <c r="H2" s="3">
        <v>50000</v>
      </c>
      <c r="I2" s="3">
        <v>60000</v>
      </c>
      <c r="J2" s="3"/>
      <c r="K2" t="s">
        <v>440</v>
      </c>
      <c r="L2" t="s">
        <v>453</v>
      </c>
      <c r="M2" s="3" t="s">
        <v>465</v>
      </c>
    </row>
    <row r="3" spans="1:15">
      <c r="G3" t="s">
        <v>529</v>
      </c>
      <c r="H3">
        <v>4</v>
      </c>
      <c r="I3">
        <v>4</v>
      </c>
    </row>
    <row r="4" spans="1:15">
      <c r="B4" s="8" t="s">
        <v>234</v>
      </c>
      <c r="G4" s="14">
        <f>'RJ Legislativo'!D15*1.02</f>
        <v>0.74786186775318275</v>
      </c>
      <c r="H4" s="3">
        <f>H2/H3</f>
        <v>12500</v>
      </c>
      <c r="I4" s="3">
        <f>I2/I3</f>
        <v>15000</v>
      </c>
      <c r="J4" s="3"/>
      <c r="L4" t="s">
        <v>234</v>
      </c>
    </row>
    <row r="5" spans="1:15">
      <c r="A5" s="8" t="s">
        <v>466</v>
      </c>
      <c r="B5" t="s">
        <v>467</v>
      </c>
      <c r="C5" s="13" t="s">
        <v>454</v>
      </c>
      <c r="D5" t="s">
        <v>455</v>
      </c>
      <c r="G5" t="s">
        <v>523</v>
      </c>
      <c r="H5" t="s">
        <v>526</v>
      </c>
      <c r="I5" t="s">
        <v>527</v>
      </c>
      <c r="K5" t="s">
        <v>466</v>
      </c>
      <c r="L5" t="s">
        <v>467</v>
      </c>
      <c r="M5" s="3" t="s">
        <v>454</v>
      </c>
      <c r="N5" s="3" t="s">
        <v>455</v>
      </c>
    </row>
    <row r="6" spans="1:15">
      <c r="A6" s="9" t="s">
        <v>579</v>
      </c>
      <c r="B6" s="6">
        <v>535830</v>
      </c>
      <c r="C6" s="15">
        <v>1.1655499714078965</v>
      </c>
      <c r="D6" s="15">
        <v>0.7770333142719309</v>
      </c>
      <c r="E6" s="20">
        <v>1</v>
      </c>
      <c r="G6" s="3">
        <f>B6*$G$4</f>
        <v>400726.82459818793</v>
      </c>
      <c r="H6" s="3">
        <f>ROUND(C6,0)*$H$4</f>
        <v>12500</v>
      </c>
      <c r="I6" s="3">
        <f>ROUND(D6,0)*$I$4</f>
        <v>15000</v>
      </c>
      <c r="J6" s="3">
        <f>MAX(H6,I6)</f>
        <v>15000</v>
      </c>
      <c r="K6" t="s">
        <v>469</v>
      </c>
      <c r="L6">
        <v>535830</v>
      </c>
      <c r="M6" s="3">
        <f>ROUND(C6,0)</f>
        <v>1</v>
      </c>
      <c r="N6" s="3">
        <f>ROUND(D6,0)</f>
        <v>1</v>
      </c>
      <c r="O6" t="str">
        <f>CONCATENATE("Assumindo que cada eleitor neste Distrito VoteNet consiga outros 3 fora da rede, votando em candidatos escolhidos... Se conseguirmos, neste Distrito, ",I6," eleitores, poderemos eleger ",M6, " Deputado(s) Estadual(is) e ", N6," Deputado(s) Federal(is)")</f>
        <v>Assumindo que cada eleitor neste Distrito VoteNet consiga outros 3 fora da rede, votando em candidatos escolhidos... Se conseguirmos, neste Distrito, 15000 eleitores, poderemos eleger 1 Deputado(s) Estadual(is) e 1 Deputado(s) Federal(is)</v>
      </c>
    </row>
    <row r="7" spans="1:15">
      <c r="A7" s="9" t="s">
        <v>580</v>
      </c>
      <c r="B7" s="6">
        <v>1270812</v>
      </c>
      <c r="C7" s="15">
        <v>2.7643000396857431</v>
      </c>
      <c r="D7" s="15">
        <v>1.8428666931238284</v>
      </c>
      <c r="E7" s="20">
        <v>2</v>
      </c>
      <c r="G7" s="3">
        <f t="shared" ref="G7:G27" si="0">B7*$G$4</f>
        <v>950391.83588315768</v>
      </c>
      <c r="H7" s="3">
        <f t="shared" ref="H7:H26" si="1">ROUND(C7,0)*$H$4</f>
        <v>37500</v>
      </c>
      <c r="I7" s="3">
        <f t="shared" ref="I7:I26" si="2">ROUND(D7,0)*$I$4</f>
        <v>30000</v>
      </c>
      <c r="J7" s="3">
        <f t="shared" ref="J7:J26" si="3">MAX(H7,I7)</f>
        <v>37500</v>
      </c>
      <c r="K7" t="s">
        <v>468</v>
      </c>
      <c r="L7">
        <v>1270812</v>
      </c>
      <c r="M7" s="3">
        <f t="shared" ref="M7:M26" si="4">ROUND(C7,0)</f>
        <v>3</v>
      </c>
      <c r="N7" s="3">
        <f t="shared" ref="N7:N26" si="5">ROUND(D7,0)</f>
        <v>2</v>
      </c>
      <c r="O7" t="str">
        <f t="shared" ref="O7:O26" si="6">CONCATENATE("Assumindo que cada eleitor neste Distrito VoteNet consiga outros 3 fora da rede, votando em candidatos escolhidos... Se conseguirmos, neste Distrito, ",I7," eleitores, poderemos eleger ",M7, " Deputado(s) Estadual(is) e ", N7," Deputado(s) Federal(is)")</f>
        <v>Assumindo que cada eleitor neste Distrito VoteNet consiga outros 3 fora da rede, votando em candidatos escolhidos... Se conseguirmos, neste Distrito, 30000 eleitores, poderemos eleger 3 Deputado(s) Estadual(is) e 2 Deputado(s) Federal(is)</v>
      </c>
    </row>
    <row r="8" spans="1:15">
      <c r="A8" s="9" t="s">
        <v>581</v>
      </c>
      <c r="B8" s="6">
        <v>790248</v>
      </c>
      <c r="C8" s="15">
        <v>1.7189659664541876</v>
      </c>
      <c r="D8" s="15">
        <v>1.1459773109694584</v>
      </c>
      <c r="E8" s="20">
        <v>3</v>
      </c>
      <c r="G8" s="3">
        <f t="shared" si="0"/>
        <v>590996.34526821715</v>
      </c>
      <c r="H8" s="3">
        <f t="shared" si="1"/>
        <v>25000</v>
      </c>
      <c r="I8" s="3">
        <f t="shared" si="2"/>
        <v>15000</v>
      </c>
      <c r="J8" s="3">
        <f t="shared" si="3"/>
        <v>25000</v>
      </c>
      <c r="K8" t="s">
        <v>127</v>
      </c>
      <c r="L8">
        <v>790248</v>
      </c>
      <c r="M8" s="3">
        <f t="shared" si="4"/>
        <v>2</v>
      </c>
      <c r="N8" s="3">
        <f t="shared" si="5"/>
        <v>1</v>
      </c>
      <c r="O8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9" spans="1:15">
      <c r="A9" s="9" t="s">
        <v>582</v>
      </c>
      <c r="B9" s="6">
        <v>814820</v>
      </c>
      <c r="C9" s="15">
        <v>1.7724155566179238</v>
      </c>
      <c r="D9" s="15">
        <v>1.1816103710786159</v>
      </c>
      <c r="E9" s="20">
        <v>4</v>
      </c>
      <c r="G9" s="3">
        <f t="shared" si="0"/>
        <v>609372.80708264839</v>
      </c>
      <c r="H9" s="3">
        <f t="shared" si="1"/>
        <v>25000</v>
      </c>
      <c r="I9" s="3">
        <f t="shared" si="2"/>
        <v>15000</v>
      </c>
      <c r="J9" s="3">
        <f t="shared" si="3"/>
        <v>25000</v>
      </c>
      <c r="K9" t="s">
        <v>470</v>
      </c>
      <c r="L9">
        <v>814820</v>
      </c>
      <c r="M9" s="3">
        <f t="shared" si="4"/>
        <v>2</v>
      </c>
      <c r="N9" s="3">
        <f t="shared" si="5"/>
        <v>1</v>
      </c>
      <c r="O9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10" spans="1:15">
      <c r="A10" s="9" t="s">
        <v>583</v>
      </c>
      <c r="B10" s="6">
        <v>671041</v>
      </c>
      <c r="C10" s="15">
        <v>1.4596641068315068</v>
      </c>
      <c r="D10" s="15">
        <v>0.9731094045543377</v>
      </c>
      <c r="E10" s="20">
        <v>5</v>
      </c>
      <c r="G10" s="3">
        <f t="shared" si="0"/>
        <v>501845.9755989635</v>
      </c>
      <c r="H10" s="3">
        <f t="shared" si="1"/>
        <v>12500</v>
      </c>
      <c r="I10" s="3">
        <f t="shared" si="2"/>
        <v>15000</v>
      </c>
      <c r="J10" s="3">
        <f t="shared" si="3"/>
        <v>15000</v>
      </c>
      <c r="K10" t="s">
        <v>462</v>
      </c>
      <c r="L10">
        <v>671041</v>
      </c>
      <c r="M10" s="3">
        <f t="shared" si="4"/>
        <v>1</v>
      </c>
      <c r="N10" s="3">
        <f t="shared" si="5"/>
        <v>1</v>
      </c>
      <c r="O10" t="str">
        <f t="shared" si="6"/>
        <v>Assumindo que cada eleitor neste Distrito VoteNet consiga outros 3 fora da rede, votando em candidatos escolhidos... Se conseguirmos, neste Distrito, 15000 eleitores, poderemos eleger 1 Deputado(s) Estadual(is) e 1 Deputado(s) Federal(is)</v>
      </c>
    </row>
    <row r="11" spans="1:15">
      <c r="A11" s="9" t="s">
        <v>584</v>
      </c>
      <c r="B11" s="6">
        <v>801814</v>
      </c>
      <c r="C11" s="15">
        <v>1.7441246006652318</v>
      </c>
      <c r="D11" s="15">
        <v>1.1627497337768211</v>
      </c>
      <c r="E11" s="20">
        <v>6</v>
      </c>
      <c r="G11" s="3">
        <f t="shared" si="0"/>
        <v>599646.11563065043</v>
      </c>
      <c r="H11" s="3">
        <f t="shared" si="1"/>
        <v>25000</v>
      </c>
      <c r="I11" s="3">
        <f t="shared" si="2"/>
        <v>15000</v>
      </c>
      <c r="J11" s="3">
        <f t="shared" si="3"/>
        <v>25000</v>
      </c>
      <c r="K11" t="s">
        <v>458</v>
      </c>
      <c r="L11">
        <v>801814</v>
      </c>
      <c r="M11" s="3">
        <f t="shared" si="4"/>
        <v>2</v>
      </c>
      <c r="N11" s="3">
        <f t="shared" si="5"/>
        <v>1</v>
      </c>
      <c r="O11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12" spans="1:15">
      <c r="A12" s="9" t="s">
        <v>585</v>
      </c>
      <c r="B12" s="6">
        <v>542084</v>
      </c>
      <c r="C12" s="15">
        <v>1.1791538187497494</v>
      </c>
      <c r="D12" s="15">
        <v>0.78610254583316608</v>
      </c>
      <c r="E12" s="20">
        <v>7</v>
      </c>
      <c r="G12" s="3">
        <f t="shared" si="0"/>
        <v>405403.95271911629</v>
      </c>
      <c r="H12" s="3">
        <f t="shared" si="1"/>
        <v>12500</v>
      </c>
      <c r="I12" s="3">
        <f t="shared" si="2"/>
        <v>15000</v>
      </c>
      <c r="J12" s="3">
        <f t="shared" si="3"/>
        <v>15000</v>
      </c>
      <c r="K12" t="s">
        <v>464</v>
      </c>
      <c r="L12">
        <v>542084</v>
      </c>
      <c r="M12" s="3">
        <f t="shared" si="4"/>
        <v>1</v>
      </c>
      <c r="N12" s="3">
        <f t="shared" si="5"/>
        <v>1</v>
      </c>
      <c r="O12" t="str">
        <f t="shared" si="6"/>
        <v>Assumindo que cada eleitor neste Distrito VoteNet consiga outros 3 fora da rede, votando em candidatos escolhidos... Se conseguirmos, neste Distrito, 15000 eleitores, poderemos eleger 1 Deputado(s) Estadual(is) e 1 Deputado(s) Federal(is)</v>
      </c>
    </row>
    <row r="13" spans="1:15">
      <c r="A13" s="9" t="s">
        <v>586</v>
      </c>
      <c r="B13" s="6">
        <v>702374</v>
      </c>
      <c r="C13" s="15">
        <v>1.5278203826169683</v>
      </c>
      <c r="D13" s="15">
        <v>1.0185469217446455</v>
      </c>
      <c r="E13" s="20">
        <v>8</v>
      </c>
      <c r="G13" s="3">
        <f t="shared" si="0"/>
        <v>525278.73150127393</v>
      </c>
      <c r="H13" s="3">
        <f t="shared" si="1"/>
        <v>25000</v>
      </c>
      <c r="I13" s="3">
        <f t="shared" si="2"/>
        <v>15000</v>
      </c>
      <c r="J13" s="3">
        <f t="shared" si="3"/>
        <v>25000</v>
      </c>
      <c r="K13" t="s">
        <v>461</v>
      </c>
      <c r="L13">
        <v>702374</v>
      </c>
      <c r="M13" s="3">
        <f t="shared" si="4"/>
        <v>2</v>
      </c>
      <c r="N13" s="3">
        <f t="shared" si="5"/>
        <v>1</v>
      </c>
      <c r="O13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14" spans="1:15">
      <c r="A14" s="9" t="s">
        <v>587</v>
      </c>
      <c r="B14" s="6">
        <v>733652</v>
      </c>
      <c r="C14" s="15">
        <v>1.5958570211136855</v>
      </c>
      <c r="D14" s="15">
        <v>1.0639046807424566</v>
      </c>
      <c r="E14" s="20">
        <v>9</v>
      </c>
      <c r="G14" s="3">
        <f t="shared" si="0"/>
        <v>548670.35500085808</v>
      </c>
      <c r="H14" s="3">
        <f t="shared" si="1"/>
        <v>25000</v>
      </c>
      <c r="I14" s="3">
        <f t="shared" si="2"/>
        <v>15000</v>
      </c>
      <c r="J14" s="3">
        <f t="shared" si="3"/>
        <v>25000</v>
      </c>
      <c r="K14" t="s">
        <v>457</v>
      </c>
      <c r="L14">
        <v>733652</v>
      </c>
      <c r="M14" s="3">
        <f t="shared" si="4"/>
        <v>2</v>
      </c>
      <c r="N14" s="3">
        <f t="shared" si="5"/>
        <v>1</v>
      </c>
      <c r="O14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15" spans="1:15">
      <c r="A15" s="9" t="s">
        <v>576</v>
      </c>
      <c r="B15" s="6">
        <v>608545</v>
      </c>
      <c r="C15" s="15">
        <v>1.3237213432439734</v>
      </c>
      <c r="D15" s="15">
        <v>0.88248089549598241</v>
      </c>
      <c r="E15" s="20">
        <v>10</v>
      </c>
      <c r="G15" s="3">
        <f t="shared" si="0"/>
        <v>455107.60031186062</v>
      </c>
      <c r="H15" s="3">
        <f t="shared" si="1"/>
        <v>12500</v>
      </c>
      <c r="I15" s="3">
        <f t="shared" si="2"/>
        <v>15000</v>
      </c>
      <c r="J15" s="3">
        <f t="shared" si="3"/>
        <v>15000</v>
      </c>
      <c r="K15" t="s">
        <v>460</v>
      </c>
      <c r="L15">
        <v>608545</v>
      </c>
      <c r="M15" s="3">
        <f t="shared" si="4"/>
        <v>1</v>
      </c>
      <c r="N15" s="3">
        <f t="shared" si="5"/>
        <v>1</v>
      </c>
      <c r="O15" t="str">
        <f t="shared" si="6"/>
        <v>Assumindo que cada eleitor neste Distrito VoteNet consiga outros 3 fora da rede, votando em candidatos escolhidos... Se conseguirmos, neste Distrito, 15000 eleitores, poderemos eleger 1 Deputado(s) Estadual(is) e 1 Deputado(s) Federal(is)</v>
      </c>
    </row>
    <row r="16" spans="1:15">
      <c r="A16" s="9" t="s">
        <v>574</v>
      </c>
      <c r="B16" s="6">
        <v>874146</v>
      </c>
      <c r="C16" s="15">
        <v>1.9014628619269676</v>
      </c>
      <c r="D16" s="15">
        <v>1.2676419079513115</v>
      </c>
      <c r="E16" s="20">
        <v>11</v>
      </c>
      <c r="G16" s="3">
        <f t="shared" si="0"/>
        <v>653740.46024897369</v>
      </c>
      <c r="H16" s="3">
        <f t="shared" si="1"/>
        <v>25000</v>
      </c>
      <c r="I16" s="3">
        <f t="shared" si="2"/>
        <v>15000</v>
      </c>
      <c r="J16" s="3">
        <f t="shared" si="3"/>
        <v>25000</v>
      </c>
      <c r="K16" t="s">
        <v>456</v>
      </c>
      <c r="L16">
        <v>874146</v>
      </c>
      <c r="M16" s="3">
        <f t="shared" si="4"/>
        <v>2</v>
      </c>
      <c r="N16" s="3">
        <f t="shared" si="5"/>
        <v>1</v>
      </c>
      <c r="O16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17" spans="1:15">
      <c r="A17" s="9" t="s">
        <v>575</v>
      </c>
      <c r="B17" s="6">
        <v>748740</v>
      </c>
      <c r="C17" s="15">
        <v>1.6286767922511773</v>
      </c>
      <c r="D17" s="15">
        <v>1.0857845281674519</v>
      </c>
      <c r="E17" s="20">
        <v>12</v>
      </c>
      <c r="G17" s="3">
        <f t="shared" si="0"/>
        <v>559954.09486151801</v>
      </c>
      <c r="H17" s="3">
        <f t="shared" si="1"/>
        <v>25000</v>
      </c>
      <c r="I17" s="3">
        <f t="shared" si="2"/>
        <v>15000</v>
      </c>
      <c r="J17" s="3">
        <f t="shared" si="3"/>
        <v>25000</v>
      </c>
      <c r="K17" t="s">
        <v>459</v>
      </c>
      <c r="L17">
        <v>748740</v>
      </c>
      <c r="M17" s="3">
        <f t="shared" si="4"/>
        <v>2</v>
      </c>
      <c r="N17" s="3">
        <f t="shared" si="5"/>
        <v>1</v>
      </c>
      <c r="O17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18" spans="1:15">
      <c r="A18" s="9" t="s">
        <v>577</v>
      </c>
      <c r="B18" s="6">
        <v>638050</v>
      </c>
      <c r="C18" s="15">
        <v>1.3879013105962865</v>
      </c>
      <c r="D18" s="15">
        <v>0.92526754039752435</v>
      </c>
      <c r="E18" s="20">
        <v>13</v>
      </c>
      <c r="G18" s="3">
        <f t="shared" si="0"/>
        <v>477173.26471991825</v>
      </c>
      <c r="H18" s="3">
        <f t="shared" si="1"/>
        <v>12500</v>
      </c>
      <c r="I18" s="3">
        <f t="shared" si="2"/>
        <v>15000</v>
      </c>
      <c r="J18" s="3">
        <f t="shared" si="3"/>
        <v>15000</v>
      </c>
      <c r="K18" t="s">
        <v>463</v>
      </c>
      <c r="L18">
        <v>638050</v>
      </c>
      <c r="M18" s="3">
        <f t="shared" si="4"/>
        <v>1</v>
      </c>
      <c r="N18" s="3">
        <f t="shared" si="5"/>
        <v>1</v>
      </c>
      <c r="O18" t="str">
        <f t="shared" si="6"/>
        <v>Assumindo que cada eleitor neste Distrito VoteNet consiga outros 3 fora da rede, votando em candidatos escolhidos... Se conseguirmos, neste Distrito, 15000 eleitores, poderemos eleger 1 Deputado(s) Estadual(is) e 1 Deputado(s) Federal(is)</v>
      </c>
    </row>
    <row r="19" spans="1:15">
      <c r="A19" s="9" t="s">
        <v>570</v>
      </c>
      <c r="B19" s="6">
        <v>882729</v>
      </c>
      <c r="C19" s="15">
        <v>1.92013280464125</v>
      </c>
      <c r="D19" s="15">
        <v>1.2800885364274999</v>
      </c>
      <c r="E19" s="20">
        <v>14</v>
      </c>
      <c r="G19" s="3">
        <f t="shared" si="0"/>
        <v>660159.35865989921</v>
      </c>
      <c r="H19" s="3">
        <f t="shared" si="1"/>
        <v>25000</v>
      </c>
      <c r="I19" s="3">
        <f t="shared" si="2"/>
        <v>15000</v>
      </c>
      <c r="J19" s="3">
        <f t="shared" si="3"/>
        <v>25000</v>
      </c>
      <c r="K19" t="s">
        <v>192</v>
      </c>
      <c r="L19">
        <v>882729</v>
      </c>
      <c r="M19" s="3">
        <f t="shared" si="4"/>
        <v>2</v>
      </c>
      <c r="N19" s="3">
        <f t="shared" si="5"/>
        <v>1</v>
      </c>
      <c r="O19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20" spans="1:15">
      <c r="A20" s="9" t="s">
        <v>568</v>
      </c>
      <c r="B20" s="6">
        <v>986271</v>
      </c>
      <c r="C20" s="15">
        <v>2.1453597892063483</v>
      </c>
      <c r="D20" s="15">
        <v>1.4302398594708985</v>
      </c>
      <c r="E20" s="20">
        <v>15</v>
      </c>
      <c r="G20" s="3">
        <f t="shared" si="0"/>
        <v>737594.47217079927</v>
      </c>
      <c r="H20" s="3">
        <f t="shared" si="1"/>
        <v>25000</v>
      </c>
      <c r="I20" s="3">
        <f t="shared" si="2"/>
        <v>15000</v>
      </c>
      <c r="J20" s="3">
        <f t="shared" si="3"/>
        <v>25000</v>
      </c>
      <c r="K20" t="s">
        <v>237</v>
      </c>
      <c r="L20">
        <v>986271</v>
      </c>
      <c r="M20" s="3">
        <f t="shared" si="4"/>
        <v>2</v>
      </c>
      <c r="N20" s="3">
        <f t="shared" si="5"/>
        <v>1</v>
      </c>
      <c r="O20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21" spans="1:15">
      <c r="A21" s="9" t="s">
        <v>571</v>
      </c>
      <c r="B21" s="6">
        <v>437875</v>
      </c>
      <c r="C21" s="15">
        <v>0.95247596015570746</v>
      </c>
      <c r="D21" s="15">
        <v>0.63498397343713819</v>
      </c>
      <c r="E21" s="20">
        <v>16</v>
      </c>
      <c r="G21" s="3">
        <f t="shared" si="0"/>
        <v>327470.01534242491</v>
      </c>
      <c r="H21" s="3">
        <f t="shared" si="1"/>
        <v>12500</v>
      </c>
      <c r="I21" s="3">
        <f t="shared" si="2"/>
        <v>15000</v>
      </c>
      <c r="J21" s="3">
        <f t="shared" si="3"/>
        <v>15000</v>
      </c>
      <c r="K21" t="s">
        <v>238</v>
      </c>
      <c r="L21">
        <v>437875</v>
      </c>
      <c r="M21" s="3">
        <f t="shared" si="4"/>
        <v>1</v>
      </c>
      <c r="N21" s="3">
        <f t="shared" si="5"/>
        <v>1</v>
      </c>
      <c r="O21" t="str">
        <f t="shared" si="6"/>
        <v>Assumindo que cada eleitor neste Distrito VoteNet consiga outros 3 fora da rede, votando em candidatos escolhidos... Se conseguirmos, neste Distrito, 15000 eleitores, poderemos eleger 1 Deputado(s) Estadual(is) e 1 Deputado(s) Federal(is)</v>
      </c>
    </row>
    <row r="22" spans="1:15">
      <c r="A22" s="9" t="s">
        <v>572</v>
      </c>
      <c r="B22" s="6">
        <v>496696</v>
      </c>
      <c r="C22" s="15">
        <v>1.0804247776317424</v>
      </c>
      <c r="D22" s="15">
        <v>0.72028318508782818</v>
      </c>
      <c r="E22" s="20">
        <v>17</v>
      </c>
      <c r="G22" s="3">
        <f t="shared" si="0"/>
        <v>371459.99826553487</v>
      </c>
      <c r="H22" s="3">
        <f t="shared" si="1"/>
        <v>12500</v>
      </c>
      <c r="I22" s="3">
        <f t="shared" si="2"/>
        <v>15000</v>
      </c>
      <c r="J22" s="3">
        <f t="shared" si="3"/>
        <v>15000</v>
      </c>
      <c r="K22" t="s">
        <v>205</v>
      </c>
      <c r="L22">
        <v>496696</v>
      </c>
      <c r="M22" s="3">
        <f t="shared" si="4"/>
        <v>1</v>
      </c>
      <c r="N22" s="3">
        <f t="shared" si="5"/>
        <v>1</v>
      </c>
      <c r="O22" t="str">
        <f t="shared" si="6"/>
        <v>Assumindo que cada eleitor neste Distrito VoteNet consiga outros 3 fora da rede, votando em candidatos escolhidos... Se conseguirmos, neste Distrito, 15000 eleitores, poderemos eleger 1 Deputado(s) Estadual(is) e 1 Deputado(s) Federal(is)</v>
      </c>
    </row>
    <row r="23" spans="1:15">
      <c r="A23" s="9" t="s">
        <v>569</v>
      </c>
      <c r="B23" s="6">
        <v>904604</v>
      </c>
      <c r="C23" s="15">
        <v>1.9677158172096911</v>
      </c>
      <c r="D23" s="15">
        <v>1.3118105448064608</v>
      </c>
      <c r="E23" s="20">
        <v>18</v>
      </c>
      <c r="G23" s="3">
        <f t="shared" si="0"/>
        <v>676518.83701700019</v>
      </c>
      <c r="H23" s="3">
        <f t="shared" si="1"/>
        <v>25000</v>
      </c>
      <c r="I23" s="3">
        <f t="shared" si="2"/>
        <v>15000</v>
      </c>
      <c r="J23" s="3">
        <f t="shared" si="3"/>
        <v>25000</v>
      </c>
      <c r="K23" t="s">
        <v>126</v>
      </c>
      <c r="L23">
        <v>904604</v>
      </c>
      <c r="M23" s="3">
        <f t="shared" si="4"/>
        <v>2</v>
      </c>
      <c r="N23" s="3">
        <f t="shared" si="5"/>
        <v>1</v>
      </c>
      <c r="O23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24" spans="1:15">
      <c r="A24" s="9" t="s">
        <v>573</v>
      </c>
      <c r="B24" s="6">
        <v>807492</v>
      </c>
      <c r="C24" s="15">
        <v>1.7564755193104251</v>
      </c>
      <c r="D24" s="15">
        <v>1.1709836795402835</v>
      </c>
      <c r="E24">
        <v>19</v>
      </c>
      <c r="F24" t="s">
        <v>502</v>
      </c>
      <c r="G24" s="3">
        <f t="shared" si="0"/>
        <v>603892.47531575302</v>
      </c>
      <c r="H24" s="3">
        <f t="shared" si="1"/>
        <v>25000</v>
      </c>
      <c r="I24" s="3">
        <f t="shared" si="2"/>
        <v>15000</v>
      </c>
      <c r="J24" s="3">
        <f t="shared" si="3"/>
        <v>25000</v>
      </c>
      <c r="K24" t="s">
        <v>206</v>
      </c>
      <c r="L24">
        <v>807492</v>
      </c>
      <c r="M24" s="3">
        <f t="shared" si="4"/>
        <v>2</v>
      </c>
      <c r="N24" s="3">
        <f t="shared" si="5"/>
        <v>1</v>
      </c>
      <c r="O24" t="str">
        <f t="shared" si="6"/>
        <v>Assumindo que cada eleitor neste Distrito VoteNet consiga outros 3 fora da rede, votando em candidatos escolhidos... Se conseguirmos, neste Distrito, 15000 eleitores, poderemos eleger 2 Deputado(s) Estadual(is) e 1 Deputado(s) Federal(is)</v>
      </c>
    </row>
    <row r="25" spans="1:15">
      <c r="A25" s="9" t="s">
        <v>578</v>
      </c>
      <c r="B25" s="6">
        <v>1038081</v>
      </c>
      <c r="C25" s="15">
        <v>2.2580581152027333</v>
      </c>
      <c r="D25" s="15">
        <v>1.5053720768018222</v>
      </c>
      <c r="E25">
        <v>20</v>
      </c>
      <c r="F25" t="s">
        <v>502</v>
      </c>
      <c r="G25" s="3">
        <f t="shared" si="0"/>
        <v>776341.19553909171</v>
      </c>
      <c r="H25" s="3">
        <f t="shared" si="1"/>
        <v>25000</v>
      </c>
      <c r="I25" s="3">
        <f t="shared" si="2"/>
        <v>30000</v>
      </c>
      <c r="J25" s="3">
        <f t="shared" si="3"/>
        <v>30000</v>
      </c>
      <c r="K25" t="s">
        <v>219</v>
      </c>
      <c r="L25">
        <v>1038081</v>
      </c>
      <c r="M25" s="3">
        <f t="shared" si="4"/>
        <v>2</v>
      </c>
      <c r="N25" s="3">
        <f t="shared" si="5"/>
        <v>2</v>
      </c>
      <c r="O25" t="str">
        <f t="shared" si="6"/>
        <v>Assumindo que cada eleitor neste Distrito VoteNet consiga outros 3 fora da rede, votando em candidatos escolhidos... Se conseguirmos, neste Distrito, 30000 eleitores, poderemos eleger 2 Deputado(s) Estadual(is) e 2 Deputado(s) Federal(is)</v>
      </c>
    </row>
    <row r="26" spans="1:15">
      <c r="A26" s="9" t="s">
        <v>567</v>
      </c>
      <c r="B26" s="6">
        <v>1107935</v>
      </c>
      <c r="C26" s="15">
        <v>2.4100061728007165</v>
      </c>
      <c r="D26" s="15">
        <v>1.606670781867144</v>
      </c>
      <c r="E26">
        <v>21</v>
      </c>
      <c r="F26" t="s">
        <v>502</v>
      </c>
      <c r="G26" s="3">
        <f t="shared" si="0"/>
        <v>828582.3384491225</v>
      </c>
      <c r="H26" s="3">
        <f t="shared" si="1"/>
        <v>25000</v>
      </c>
      <c r="I26" s="3">
        <f t="shared" si="2"/>
        <v>30000</v>
      </c>
      <c r="J26" s="3">
        <f t="shared" si="3"/>
        <v>30000</v>
      </c>
      <c r="K26" t="s">
        <v>125</v>
      </c>
      <c r="L26">
        <v>1107935</v>
      </c>
      <c r="M26" s="3">
        <f t="shared" si="4"/>
        <v>2</v>
      </c>
      <c r="N26" s="3">
        <f t="shared" si="5"/>
        <v>2</v>
      </c>
      <c r="O26" t="str">
        <f t="shared" si="6"/>
        <v>Assumindo que cada eleitor neste Distrito VoteNet consiga outros 3 fora da rede, votando em candidatos escolhidos... Se conseguirmos, neste Distrito, 30000 eleitores, poderemos eleger 2 Deputado(s) Estadual(is) e 2 Deputado(s) Federal(is)</v>
      </c>
    </row>
    <row r="27" spans="1:15">
      <c r="A27" s="9" t="s">
        <v>226</v>
      </c>
      <c r="B27" s="6">
        <v>16393839</v>
      </c>
      <c r="C27" s="15">
        <v>35.660262728319907</v>
      </c>
      <c r="D27" s="15">
        <v>23.773508485546611</v>
      </c>
      <c r="G27" s="3">
        <f t="shared" si="0"/>
        <v>12260327.05418497</v>
      </c>
      <c r="H27" s="21">
        <f>H4*C27/G27</f>
        <v>3.6357373023898604E-2</v>
      </c>
      <c r="I27" s="21">
        <f>I4*D27/G27</f>
        <v>2.9085898419118891E-2</v>
      </c>
      <c r="J27" s="3">
        <f>SUM(J6:J26)</f>
        <v>477500</v>
      </c>
      <c r="K27" t="s">
        <v>226</v>
      </c>
      <c r="L27">
        <v>16393839</v>
      </c>
      <c r="M27" s="3">
        <v>35.660262728319907</v>
      </c>
      <c r="N27" s="3">
        <v>23.773508485546611</v>
      </c>
    </row>
    <row r="28" spans="1:15">
      <c r="C28"/>
      <c r="D28"/>
      <c r="J28" s="21">
        <f>J27/G27</f>
        <v>3.8946758752003194E-2</v>
      </c>
    </row>
    <row r="30" spans="1:15">
      <c r="J30" s="21"/>
    </row>
  </sheetData>
  <sortState ref="A4:D27">
    <sortCondition ref="A6"/>
  </sortState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11" sqref="A11"/>
    </sheetView>
  </sheetViews>
  <sheetFormatPr baseColWidth="10" defaultRowHeight="15" x14ac:dyDescent="0"/>
  <cols>
    <col min="1" max="1" width="23.1640625" bestFit="1" customWidth="1"/>
    <col min="2" max="2" width="8.6640625" bestFit="1" customWidth="1"/>
    <col min="3" max="3" width="15.83203125" bestFit="1" customWidth="1"/>
    <col min="4" max="4" width="11.5" style="3" bestFit="1" customWidth="1"/>
    <col min="5" max="5" width="29" bestFit="1" customWidth="1"/>
  </cols>
  <sheetData>
    <row r="1" spans="1:8">
      <c r="A1" t="s">
        <v>0</v>
      </c>
      <c r="B1" t="s">
        <v>1</v>
      </c>
      <c r="C1" t="s">
        <v>2</v>
      </c>
      <c r="D1" s="3" t="s">
        <v>3</v>
      </c>
      <c r="E1" t="s">
        <v>4</v>
      </c>
      <c r="G1" t="s">
        <v>114</v>
      </c>
      <c r="H1" t="s">
        <v>115</v>
      </c>
    </row>
    <row r="2" spans="1:8">
      <c r="A2" t="s">
        <v>5</v>
      </c>
      <c r="B2" t="s">
        <v>6</v>
      </c>
      <c r="C2" t="s">
        <v>6</v>
      </c>
      <c r="D2" s="3">
        <v>350408</v>
      </c>
      <c r="E2" t="s">
        <v>7</v>
      </c>
      <c r="H2" t="s">
        <v>116</v>
      </c>
    </row>
    <row r="3" spans="1:8">
      <c r="A3" t="s">
        <v>8</v>
      </c>
      <c r="B3" t="s">
        <v>9</v>
      </c>
      <c r="C3" t="s">
        <v>10</v>
      </c>
      <c r="D3" s="3">
        <v>208814</v>
      </c>
      <c r="E3" t="s">
        <v>7</v>
      </c>
    </row>
    <row r="4" spans="1:8">
      <c r="A4" t="s">
        <v>11</v>
      </c>
      <c r="B4" t="s">
        <v>12</v>
      </c>
      <c r="C4" t="s">
        <v>13</v>
      </c>
      <c r="D4" s="3">
        <v>160359</v>
      </c>
      <c r="E4" t="s">
        <v>7</v>
      </c>
    </row>
    <row r="5" spans="1:8">
      <c r="A5" t="s">
        <v>14</v>
      </c>
      <c r="B5" t="s">
        <v>15</v>
      </c>
      <c r="C5" t="s">
        <v>16</v>
      </c>
      <c r="D5" s="3">
        <v>140148</v>
      </c>
      <c r="E5" t="s">
        <v>7</v>
      </c>
    </row>
    <row r="6" spans="1:8">
      <c r="A6" t="s">
        <v>17</v>
      </c>
      <c r="B6" t="s">
        <v>18</v>
      </c>
      <c r="C6" t="s">
        <v>18</v>
      </c>
      <c r="D6" s="3">
        <v>125391</v>
      </c>
      <c r="E6" t="s">
        <v>19</v>
      </c>
    </row>
    <row r="7" spans="1:8">
      <c r="A7" t="s">
        <v>20</v>
      </c>
      <c r="B7" t="s">
        <v>21</v>
      </c>
      <c r="C7" t="s">
        <v>22</v>
      </c>
      <c r="D7" s="3">
        <v>93192</v>
      </c>
      <c r="E7" t="s">
        <v>7</v>
      </c>
    </row>
    <row r="8" spans="1:8">
      <c r="A8" t="s">
        <v>23</v>
      </c>
      <c r="B8" t="s">
        <v>18</v>
      </c>
      <c r="C8" t="s">
        <v>18</v>
      </c>
      <c r="D8" s="3">
        <v>82168</v>
      </c>
      <c r="E8" t="s">
        <v>7</v>
      </c>
    </row>
    <row r="9" spans="1:8">
      <c r="A9" t="s">
        <v>24</v>
      </c>
      <c r="B9" t="s">
        <v>10</v>
      </c>
      <c r="C9" t="s">
        <v>10</v>
      </c>
      <c r="D9" s="3">
        <v>81364</v>
      </c>
      <c r="E9" t="s">
        <v>19</v>
      </c>
    </row>
    <row r="10" spans="1:8">
      <c r="A10" t="s">
        <v>25</v>
      </c>
      <c r="B10" t="s">
        <v>18</v>
      </c>
      <c r="C10" t="s">
        <v>18</v>
      </c>
      <c r="D10" s="3">
        <v>76590</v>
      </c>
      <c r="E10" t="s">
        <v>7</v>
      </c>
    </row>
    <row r="11" spans="1:8">
      <c r="A11" t="s">
        <v>26</v>
      </c>
      <c r="B11" t="s">
        <v>27</v>
      </c>
      <c r="C11" t="s">
        <v>27</v>
      </c>
      <c r="D11" s="3">
        <v>75492</v>
      </c>
      <c r="E11" t="s">
        <v>7</v>
      </c>
    </row>
    <row r="12" spans="1:8">
      <c r="A12" t="s">
        <v>28</v>
      </c>
      <c r="B12" t="s">
        <v>13</v>
      </c>
      <c r="C12" t="s">
        <v>13</v>
      </c>
      <c r="D12" s="3">
        <v>75405</v>
      </c>
      <c r="E12" t="s">
        <v>7</v>
      </c>
    </row>
    <row r="13" spans="1:8">
      <c r="A13" t="s">
        <v>29</v>
      </c>
      <c r="B13" t="s">
        <v>30</v>
      </c>
      <c r="C13" t="s">
        <v>30</v>
      </c>
      <c r="D13" s="3">
        <v>75366</v>
      </c>
      <c r="E13" t="s">
        <v>7</v>
      </c>
    </row>
    <row r="14" spans="1:8">
      <c r="A14" t="s">
        <v>31</v>
      </c>
      <c r="B14" t="s">
        <v>9</v>
      </c>
      <c r="C14" t="s">
        <v>9</v>
      </c>
      <c r="D14" s="3">
        <v>74803</v>
      </c>
      <c r="E14" t="s">
        <v>7</v>
      </c>
    </row>
    <row r="15" spans="1:8">
      <c r="A15" t="s">
        <v>32</v>
      </c>
      <c r="B15" t="s">
        <v>33</v>
      </c>
      <c r="C15" t="s">
        <v>34</v>
      </c>
      <c r="D15" s="3">
        <v>70835</v>
      </c>
      <c r="E15" t="s">
        <v>19</v>
      </c>
    </row>
    <row r="16" spans="1:8">
      <c r="A16" t="s">
        <v>35</v>
      </c>
      <c r="B16" t="s">
        <v>18</v>
      </c>
      <c r="C16" t="s">
        <v>18</v>
      </c>
      <c r="D16" s="3">
        <v>70314</v>
      </c>
      <c r="E16" t="s">
        <v>7</v>
      </c>
    </row>
    <row r="17" spans="1:5">
      <c r="A17" t="s">
        <v>36</v>
      </c>
      <c r="B17" t="s">
        <v>33</v>
      </c>
      <c r="C17" t="s">
        <v>37</v>
      </c>
      <c r="D17" s="3">
        <v>65760</v>
      </c>
      <c r="E17" t="s">
        <v>7</v>
      </c>
    </row>
    <row r="18" spans="1:5">
      <c r="A18" t="s">
        <v>38</v>
      </c>
      <c r="B18" t="s">
        <v>18</v>
      </c>
      <c r="C18" t="s">
        <v>18</v>
      </c>
      <c r="D18" s="3">
        <v>64248</v>
      </c>
      <c r="E18" t="s">
        <v>19</v>
      </c>
    </row>
    <row r="19" spans="1:5">
      <c r="A19" t="s">
        <v>39</v>
      </c>
      <c r="B19" t="s">
        <v>18</v>
      </c>
      <c r="C19" t="s">
        <v>18</v>
      </c>
      <c r="D19" s="3">
        <v>63073</v>
      </c>
      <c r="E19" t="s">
        <v>7</v>
      </c>
    </row>
    <row r="20" spans="1:5">
      <c r="A20" t="s">
        <v>40</v>
      </c>
      <c r="B20" t="s">
        <v>9</v>
      </c>
      <c r="C20" t="s">
        <v>9</v>
      </c>
      <c r="D20" s="3">
        <v>62088</v>
      </c>
      <c r="E20" t="s">
        <v>7</v>
      </c>
    </row>
    <row r="21" spans="1:5">
      <c r="A21" t="s">
        <v>41</v>
      </c>
      <c r="B21" t="s">
        <v>18</v>
      </c>
      <c r="C21" t="s">
        <v>18</v>
      </c>
      <c r="D21" s="3">
        <v>61549</v>
      </c>
      <c r="E21" t="s">
        <v>7</v>
      </c>
    </row>
    <row r="22" spans="1:5">
      <c r="A22" t="s">
        <v>42</v>
      </c>
      <c r="B22" t="s">
        <v>27</v>
      </c>
      <c r="C22" t="s">
        <v>43</v>
      </c>
      <c r="D22" s="3">
        <v>61082</v>
      </c>
      <c r="E22" t="s">
        <v>7</v>
      </c>
    </row>
    <row r="23" spans="1:5">
      <c r="A23" t="s">
        <v>44</v>
      </c>
      <c r="B23" t="s">
        <v>45</v>
      </c>
      <c r="C23" t="s">
        <v>45</v>
      </c>
      <c r="D23" s="3">
        <v>60810</v>
      </c>
      <c r="E23" t="s">
        <v>7</v>
      </c>
    </row>
    <row r="24" spans="1:5">
      <c r="A24" t="s">
        <v>46</v>
      </c>
      <c r="B24" t="s">
        <v>18</v>
      </c>
      <c r="C24" t="s">
        <v>18</v>
      </c>
      <c r="D24" s="3">
        <v>56806</v>
      </c>
      <c r="E24" t="s">
        <v>19</v>
      </c>
    </row>
    <row r="25" spans="1:5">
      <c r="A25" t="s">
        <v>47</v>
      </c>
      <c r="B25" t="s">
        <v>18</v>
      </c>
      <c r="C25" t="s">
        <v>18</v>
      </c>
      <c r="D25" s="3">
        <v>55821</v>
      </c>
      <c r="E25" t="s">
        <v>48</v>
      </c>
    </row>
    <row r="26" spans="1:5">
      <c r="A26" t="s">
        <v>49</v>
      </c>
      <c r="B26" t="s">
        <v>18</v>
      </c>
      <c r="C26" t="s">
        <v>18</v>
      </c>
      <c r="D26" s="3">
        <v>53835</v>
      </c>
      <c r="E26" t="s">
        <v>7</v>
      </c>
    </row>
    <row r="27" spans="1:5">
      <c r="A27" t="s">
        <v>50</v>
      </c>
      <c r="B27" t="s">
        <v>27</v>
      </c>
      <c r="C27" t="s">
        <v>16</v>
      </c>
      <c r="D27" s="3">
        <v>52698</v>
      </c>
      <c r="E27" t="s">
        <v>7</v>
      </c>
    </row>
    <row r="28" spans="1:5">
      <c r="A28" t="s">
        <v>51</v>
      </c>
      <c r="B28" t="s">
        <v>12</v>
      </c>
      <c r="C28" t="s">
        <v>52</v>
      </c>
      <c r="D28" s="3">
        <v>50344</v>
      </c>
      <c r="E28" t="s">
        <v>7</v>
      </c>
    </row>
    <row r="29" spans="1:5">
      <c r="A29" t="s">
        <v>53</v>
      </c>
      <c r="B29" t="s">
        <v>10</v>
      </c>
      <c r="C29" t="s">
        <v>10</v>
      </c>
      <c r="D29" s="3">
        <v>50168</v>
      </c>
      <c r="E29" t="s">
        <v>19</v>
      </c>
    </row>
    <row r="30" spans="1:5">
      <c r="A30" t="s">
        <v>54</v>
      </c>
      <c r="B30" t="s">
        <v>15</v>
      </c>
      <c r="C30" t="s">
        <v>55</v>
      </c>
      <c r="D30" s="3">
        <v>48496</v>
      </c>
      <c r="E30" t="s">
        <v>7</v>
      </c>
    </row>
    <row r="31" spans="1:5">
      <c r="A31" t="s">
        <v>56</v>
      </c>
      <c r="B31" t="s">
        <v>18</v>
      </c>
      <c r="C31" t="s">
        <v>18</v>
      </c>
      <c r="D31" s="3">
        <v>48345</v>
      </c>
      <c r="E31" t="s">
        <v>7</v>
      </c>
    </row>
    <row r="32" spans="1:5">
      <c r="A32" t="s">
        <v>57</v>
      </c>
      <c r="B32" t="s">
        <v>18</v>
      </c>
      <c r="C32" t="s">
        <v>18</v>
      </c>
      <c r="D32" s="3">
        <v>44473</v>
      </c>
      <c r="E32" t="s">
        <v>7</v>
      </c>
    </row>
    <row r="33" spans="1:5">
      <c r="A33" t="s">
        <v>58</v>
      </c>
      <c r="B33" t="s">
        <v>18</v>
      </c>
      <c r="C33" t="s">
        <v>18</v>
      </c>
      <c r="D33" s="3">
        <v>44381</v>
      </c>
      <c r="E33" t="s">
        <v>7</v>
      </c>
    </row>
    <row r="34" spans="1:5">
      <c r="A34" t="s">
        <v>59</v>
      </c>
      <c r="B34" t="s">
        <v>18</v>
      </c>
      <c r="C34" t="s">
        <v>18</v>
      </c>
      <c r="D34" s="3">
        <v>43045</v>
      </c>
      <c r="E34" t="s">
        <v>7</v>
      </c>
    </row>
    <row r="35" spans="1:5">
      <c r="A35" t="s">
        <v>60</v>
      </c>
      <c r="B35" t="s">
        <v>61</v>
      </c>
      <c r="C35" t="s">
        <v>52</v>
      </c>
      <c r="D35" s="3">
        <v>41897</v>
      </c>
      <c r="E35" t="s">
        <v>7</v>
      </c>
    </row>
    <row r="36" spans="1:5">
      <c r="A36" t="s">
        <v>62</v>
      </c>
      <c r="B36" t="s">
        <v>33</v>
      </c>
      <c r="C36" t="s">
        <v>37</v>
      </c>
      <c r="D36" s="3">
        <v>39992</v>
      </c>
      <c r="E36" t="s">
        <v>7</v>
      </c>
    </row>
    <row r="37" spans="1:5">
      <c r="A37" t="s">
        <v>63</v>
      </c>
      <c r="B37" t="s">
        <v>64</v>
      </c>
      <c r="C37" t="s">
        <v>65</v>
      </c>
      <c r="D37" s="3">
        <v>39865</v>
      </c>
      <c r="E37" t="s">
        <v>7</v>
      </c>
    </row>
    <row r="38" spans="1:5">
      <c r="A38" t="s">
        <v>66</v>
      </c>
      <c r="B38" t="s">
        <v>27</v>
      </c>
      <c r="C38" t="s">
        <v>27</v>
      </c>
      <c r="D38" s="3">
        <v>39309</v>
      </c>
      <c r="E38" t="s">
        <v>7</v>
      </c>
    </row>
    <row r="39" spans="1:5">
      <c r="A39" t="s">
        <v>67</v>
      </c>
      <c r="B39" t="s">
        <v>68</v>
      </c>
      <c r="C39" t="s">
        <v>69</v>
      </c>
      <c r="D39" s="3">
        <v>39192</v>
      </c>
      <c r="E39" t="s">
        <v>7</v>
      </c>
    </row>
    <row r="40" spans="1:5">
      <c r="A40" t="s">
        <v>70</v>
      </c>
      <c r="B40" t="s">
        <v>21</v>
      </c>
      <c r="C40" t="s">
        <v>22</v>
      </c>
      <c r="D40" s="3">
        <v>39058</v>
      </c>
      <c r="E40" t="s">
        <v>7</v>
      </c>
    </row>
    <row r="41" spans="1:5">
      <c r="A41" t="s">
        <v>71</v>
      </c>
      <c r="B41" t="s">
        <v>30</v>
      </c>
      <c r="C41" t="s">
        <v>30</v>
      </c>
      <c r="D41" s="3">
        <v>38851</v>
      </c>
      <c r="E41" t="s">
        <v>7</v>
      </c>
    </row>
    <row r="42" spans="1:5">
      <c r="A42" t="s">
        <v>72</v>
      </c>
      <c r="B42" t="s">
        <v>68</v>
      </c>
      <c r="C42" t="s">
        <v>69</v>
      </c>
      <c r="D42" s="3">
        <v>38342</v>
      </c>
      <c r="E42" t="s">
        <v>7</v>
      </c>
    </row>
    <row r="43" spans="1:5">
      <c r="A43" t="s">
        <v>73</v>
      </c>
      <c r="B43" t="s">
        <v>10</v>
      </c>
      <c r="C43" t="s">
        <v>10</v>
      </c>
      <c r="D43" s="3">
        <v>36914</v>
      </c>
      <c r="E43" t="s">
        <v>7</v>
      </c>
    </row>
    <row r="44" spans="1:5">
      <c r="A44" t="s">
        <v>74</v>
      </c>
      <c r="B44" t="s">
        <v>45</v>
      </c>
      <c r="C44" t="s">
        <v>45</v>
      </c>
      <c r="D44" s="3">
        <v>36755</v>
      </c>
      <c r="E44" t="s">
        <v>7</v>
      </c>
    </row>
    <row r="45" spans="1:5">
      <c r="A45" t="s">
        <v>75</v>
      </c>
      <c r="B45" t="s">
        <v>76</v>
      </c>
      <c r="C45" t="s">
        <v>37</v>
      </c>
      <c r="D45" s="3">
        <v>36356</v>
      </c>
      <c r="E45" t="s">
        <v>19</v>
      </c>
    </row>
    <row r="46" spans="1:5">
      <c r="A46" t="s">
        <v>77</v>
      </c>
      <c r="B46" t="s">
        <v>76</v>
      </c>
      <c r="C46" t="s">
        <v>37</v>
      </c>
      <c r="D46" s="3">
        <v>36155</v>
      </c>
      <c r="E46" t="s">
        <v>7</v>
      </c>
    </row>
    <row r="47" spans="1:5">
      <c r="A47" t="s">
        <v>78</v>
      </c>
      <c r="B47" t="s">
        <v>21</v>
      </c>
      <c r="C47" t="s">
        <v>22</v>
      </c>
      <c r="D47" s="3">
        <v>35645</v>
      </c>
      <c r="E47" t="s">
        <v>7</v>
      </c>
    </row>
    <row r="48" spans="1:5">
      <c r="A48" t="s">
        <v>79</v>
      </c>
      <c r="B48" t="s">
        <v>21</v>
      </c>
      <c r="C48" t="s">
        <v>22</v>
      </c>
      <c r="D48" s="3">
        <v>34870</v>
      </c>
      <c r="E48" t="s">
        <v>7</v>
      </c>
    </row>
    <row r="49" spans="1:5">
      <c r="A49" t="s">
        <v>80</v>
      </c>
      <c r="B49" t="s">
        <v>81</v>
      </c>
      <c r="C49" t="s">
        <v>81</v>
      </c>
      <c r="D49" s="3">
        <v>34495</v>
      </c>
      <c r="E49" t="s">
        <v>7</v>
      </c>
    </row>
    <row r="50" spans="1:5">
      <c r="A50" t="s">
        <v>82</v>
      </c>
      <c r="B50" t="s">
        <v>21</v>
      </c>
      <c r="C50" t="s">
        <v>22</v>
      </c>
      <c r="D50" s="3">
        <v>34030</v>
      </c>
      <c r="E50" t="s">
        <v>7</v>
      </c>
    </row>
    <row r="51" spans="1:5">
      <c r="A51" t="s">
        <v>83</v>
      </c>
      <c r="B51" t="s">
        <v>84</v>
      </c>
      <c r="C51" t="s">
        <v>84</v>
      </c>
      <c r="D51" s="3">
        <v>33990</v>
      </c>
      <c r="E51" t="s">
        <v>7</v>
      </c>
    </row>
    <row r="52" spans="1:5">
      <c r="A52" t="s">
        <v>85</v>
      </c>
      <c r="B52" t="s">
        <v>10</v>
      </c>
      <c r="C52" t="s">
        <v>10</v>
      </c>
      <c r="D52" s="3">
        <v>32066</v>
      </c>
      <c r="E52" t="s">
        <v>7</v>
      </c>
    </row>
    <row r="53" spans="1:5">
      <c r="A53" t="s">
        <v>86</v>
      </c>
      <c r="B53" t="s">
        <v>87</v>
      </c>
      <c r="C53" t="s">
        <v>88</v>
      </c>
      <c r="D53" s="3">
        <v>31243</v>
      </c>
      <c r="E53" t="s">
        <v>7</v>
      </c>
    </row>
    <row r="54" spans="1:5">
      <c r="A54" t="s">
        <v>89</v>
      </c>
      <c r="B54" t="s">
        <v>45</v>
      </c>
      <c r="C54" t="s">
        <v>45</v>
      </c>
      <c r="D54" s="3">
        <v>31207</v>
      </c>
      <c r="E54" t="s">
        <v>7</v>
      </c>
    </row>
    <row r="55" spans="1:5">
      <c r="A55" t="s">
        <v>90</v>
      </c>
      <c r="B55" t="s">
        <v>91</v>
      </c>
      <c r="C55" t="s">
        <v>65</v>
      </c>
      <c r="D55" s="3">
        <v>30504</v>
      </c>
      <c r="E55" t="s">
        <v>7</v>
      </c>
    </row>
    <row r="56" spans="1:5">
      <c r="A56" t="s">
        <v>92</v>
      </c>
      <c r="B56" t="s">
        <v>27</v>
      </c>
      <c r="C56" t="s">
        <v>65</v>
      </c>
      <c r="D56" s="3">
        <v>30304</v>
      </c>
      <c r="E56" t="s">
        <v>7</v>
      </c>
    </row>
    <row r="57" spans="1:5">
      <c r="A57" t="s">
        <v>93</v>
      </c>
      <c r="B57" t="s">
        <v>94</v>
      </c>
      <c r="C57" t="s">
        <v>94</v>
      </c>
      <c r="D57" s="3">
        <v>28777</v>
      </c>
      <c r="E57" t="s">
        <v>7</v>
      </c>
    </row>
    <row r="58" spans="1:5">
      <c r="A58" t="s">
        <v>95</v>
      </c>
      <c r="B58" t="s">
        <v>21</v>
      </c>
      <c r="C58" t="s">
        <v>22</v>
      </c>
      <c r="D58" s="3">
        <v>28133</v>
      </c>
      <c r="E58" t="s">
        <v>7</v>
      </c>
    </row>
    <row r="59" spans="1:5">
      <c r="A59" t="s">
        <v>96</v>
      </c>
      <c r="B59" t="s">
        <v>27</v>
      </c>
      <c r="C59" t="s">
        <v>27</v>
      </c>
      <c r="D59" s="3">
        <v>28012</v>
      </c>
      <c r="E59" t="s">
        <v>7</v>
      </c>
    </row>
    <row r="60" spans="1:5">
      <c r="A60" t="s">
        <v>97</v>
      </c>
      <c r="B60" t="s">
        <v>98</v>
      </c>
      <c r="C60" t="s">
        <v>98</v>
      </c>
      <c r="D60" s="3">
        <v>27182</v>
      </c>
      <c r="E60" t="s">
        <v>7</v>
      </c>
    </row>
    <row r="61" spans="1:5">
      <c r="A61" t="s">
        <v>99</v>
      </c>
      <c r="B61" t="s">
        <v>21</v>
      </c>
      <c r="C61" t="s">
        <v>22</v>
      </c>
      <c r="D61" s="3">
        <v>26697</v>
      </c>
      <c r="E61" t="s">
        <v>7</v>
      </c>
    </row>
    <row r="62" spans="1:5">
      <c r="A62" t="s">
        <v>100</v>
      </c>
      <c r="B62" t="s">
        <v>21</v>
      </c>
      <c r="C62" t="s">
        <v>22</v>
      </c>
      <c r="D62" s="3">
        <v>25881</v>
      </c>
      <c r="E62" t="s">
        <v>7</v>
      </c>
    </row>
    <row r="63" spans="1:5">
      <c r="A63" t="s">
        <v>101</v>
      </c>
      <c r="B63" t="s">
        <v>81</v>
      </c>
      <c r="C63" t="s">
        <v>81</v>
      </c>
      <c r="D63" s="3">
        <v>25042</v>
      </c>
      <c r="E63" t="s">
        <v>7</v>
      </c>
    </row>
    <row r="64" spans="1:5">
      <c r="A64" t="s">
        <v>102</v>
      </c>
      <c r="B64" t="s">
        <v>13</v>
      </c>
      <c r="C64" t="s">
        <v>13</v>
      </c>
      <c r="D64" s="3">
        <v>24491</v>
      </c>
      <c r="E64" t="s">
        <v>7</v>
      </c>
    </row>
    <row r="65" spans="1:5">
      <c r="A65" t="s">
        <v>103</v>
      </c>
      <c r="B65" t="s">
        <v>6</v>
      </c>
      <c r="C65" t="s">
        <v>104</v>
      </c>
      <c r="D65" s="3">
        <v>20073</v>
      </c>
      <c r="E65" t="s">
        <v>7</v>
      </c>
    </row>
    <row r="66" spans="1:5">
      <c r="A66" t="s">
        <v>105</v>
      </c>
      <c r="B66" t="s">
        <v>6</v>
      </c>
      <c r="C66" t="s">
        <v>6</v>
      </c>
      <c r="D66" s="3">
        <v>18732</v>
      </c>
      <c r="E66" t="s">
        <v>7</v>
      </c>
    </row>
    <row r="67" spans="1:5">
      <c r="A67" t="s">
        <v>106</v>
      </c>
      <c r="B67" t="s">
        <v>13</v>
      </c>
      <c r="C67" t="s">
        <v>13</v>
      </c>
      <c r="D67" s="3">
        <v>17401</v>
      </c>
      <c r="E67" t="s">
        <v>19</v>
      </c>
    </row>
    <row r="68" spans="1:5">
      <c r="A68" t="s">
        <v>107</v>
      </c>
      <c r="B68" t="s">
        <v>6</v>
      </c>
      <c r="C68" t="s">
        <v>6</v>
      </c>
      <c r="D68" s="3">
        <v>16117</v>
      </c>
      <c r="E68" t="s">
        <v>7</v>
      </c>
    </row>
    <row r="69" spans="1:5">
      <c r="A69" t="s">
        <v>108</v>
      </c>
      <c r="B69" t="s">
        <v>6</v>
      </c>
      <c r="C69" t="s">
        <v>6</v>
      </c>
      <c r="D69" s="3">
        <v>14144</v>
      </c>
      <c r="E69" t="s">
        <v>7</v>
      </c>
    </row>
    <row r="70" spans="1:5">
      <c r="A70" t="s">
        <v>109</v>
      </c>
      <c r="B70" t="s">
        <v>110</v>
      </c>
      <c r="C70" t="s">
        <v>110</v>
      </c>
      <c r="D70" s="3">
        <v>12929</v>
      </c>
      <c r="E70" t="s">
        <v>7</v>
      </c>
    </row>
    <row r="71" spans="1:5">
      <c r="A71" t="s">
        <v>111</v>
      </c>
      <c r="B71" t="s">
        <v>112</v>
      </c>
      <c r="C71" t="s">
        <v>113</v>
      </c>
      <c r="D71" s="3">
        <v>11805</v>
      </c>
      <c r="E71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C104" sqref="C104"/>
    </sheetView>
  </sheetViews>
  <sheetFormatPr baseColWidth="10" defaultRowHeight="15" x14ac:dyDescent="0"/>
  <cols>
    <col min="1" max="1" width="25.1640625" bestFit="1" customWidth="1"/>
    <col min="2" max="2" width="34.5" customWidth="1"/>
    <col min="3" max="3" width="14.1640625" style="3" bestFit="1" customWidth="1"/>
    <col min="4" max="4" width="12.1640625" style="1" bestFit="1" customWidth="1"/>
    <col min="5" max="5" width="12.83203125" customWidth="1"/>
  </cols>
  <sheetData>
    <row r="1" spans="1:5" s="5" customFormat="1">
      <c r="A1" s="5" t="s">
        <v>159</v>
      </c>
      <c r="B1" s="5" t="s">
        <v>240</v>
      </c>
      <c r="C1" s="10" t="s">
        <v>118</v>
      </c>
      <c r="D1" s="7" t="s">
        <v>228</v>
      </c>
      <c r="E1" s="5" t="s">
        <v>229</v>
      </c>
    </row>
    <row r="2" spans="1:5">
      <c r="A2" t="s">
        <v>188</v>
      </c>
      <c r="B2" t="s">
        <v>125</v>
      </c>
      <c r="C2" s="3">
        <v>188276</v>
      </c>
      <c r="D2" s="1">
        <f>C2/'RJ Legislativo'!$E$3</f>
        <v>0.40954236682677925</v>
      </c>
      <c r="E2" s="1">
        <f>C2/'RJ Legislativo'!$E$4</f>
        <v>0.27302824455118613</v>
      </c>
    </row>
    <row r="3" spans="1:5">
      <c r="A3" t="s">
        <v>178</v>
      </c>
      <c r="B3" t="s">
        <v>129</v>
      </c>
      <c r="C3" s="3">
        <v>11023</v>
      </c>
      <c r="D3" s="1">
        <f>C3/'RJ Legislativo'!$E$3</f>
        <v>2.397748788763086E-2</v>
      </c>
      <c r="E3" s="1">
        <f>C3/'RJ Legislativo'!$E$4</f>
        <v>1.5984991925087236E-2</v>
      </c>
    </row>
    <row r="4" spans="1:5">
      <c r="A4" t="s">
        <v>155</v>
      </c>
      <c r="B4" t="s">
        <v>127</v>
      </c>
      <c r="C4" s="3">
        <v>122865</v>
      </c>
      <c r="D4" s="1">
        <f>C4/'RJ Legislativo'!$E$3</f>
        <v>0.26725882693584008</v>
      </c>
      <c r="E4" s="1">
        <f>C4/'RJ Legislativo'!$E$4</f>
        <v>0.17817255129056006</v>
      </c>
    </row>
    <row r="5" spans="1:5">
      <c r="A5" t="s">
        <v>168</v>
      </c>
      <c r="B5" t="s">
        <v>128</v>
      </c>
      <c r="C5" s="3">
        <v>11970</v>
      </c>
      <c r="D5" s="1">
        <f>C5/'RJ Legislativo'!$E$3</f>
        <v>2.6037424477450909E-2</v>
      </c>
      <c r="E5" s="1">
        <f>C5/'RJ Legislativo'!$E$4</f>
        <v>1.735828298496727E-2</v>
      </c>
    </row>
    <row r="6" spans="1:5">
      <c r="A6" t="s">
        <v>119</v>
      </c>
      <c r="B6" t="s">
        <v>127</v>
      </c>
      <c r="C6" s="3">
        <v>31067</v>
      </c>
      <c r="D6" s="1">
        <f>C6/'RJ Legislativo'!$E$3</f>
        <v>6.7577666352628851E-2</v>
      </c>
      <c r="E6" s="1">
        <f>C6/'RJ Legislativo'!$E$4</f>
        <v>4.5051777568419236E-2</v>
      </c>
    </row>
    <row r="7" spans="1:5">
      <c r="A7" t="s">
        <v>120</v>
      </c>
      <c r="B7" t="s">
        <v>127</v>
      </c>
      <c r="C7" s="3">
        <v>29097</v>
      </c>
      <c r="D7" s="1">
        <f>C7/'RJ Legislativo'!$E$3</f>
        <v>6.3292476192179536E-2</v>
      </c>
      <c r="E7" s="1">
        <f>C7/'RJ Legislativo'!$E$4</f>
        <v>4.2194984128119693E-2</v>
      </c>
    </row>
    <row r="8" spans="1:5">
      <c r="A8" t="s">
        <v>136</v>
      </c>
      <c r="B8" t="s">
        <v>125</v>
      </c>
      <c r="C8" s="3">
        <v>96865</v>
      </c>
      <c r="D8" s="1">
        <f>C8/'RJ Legislativo'!$E$3</f>
        <v>0.21070301771163596</v>
      </c>
      <c r="E8" s="1">
        <f>C8/'RJ Legislativo'!$E$4</f>
        <v>0.14046867847442396</v>
      </c>
    </row>
    <row r="9" spans="1:5">
      <c r="A9" t="s">
        <v>189</v>
      </c>
      <c r="B9" t="s">
        <v>125</v>
      </c>
      <c r="C9" s="3">
        <v>179915</v>
      </c>
      <c r="D9" s="1">
        <f>C9/'RJ Legislativo'!$E$3</f>
        <v>0.39135532371433418</v>
      </c>
      <c r="E9" s="1">
        <f>C9/'RJ Legislativo'!$E$4</f>
        <v>0.26090354914288943</v>
      </c>
    </row>
    <row r="10" spans="1:5">
      <c r="A10" t="s">
        <v>190</v>
      </c>
      <c r="B10" t="str">
        <f>A10</f>
        <v>Belford Roxo</v>
      </c>
      <c r="C10" s="3">
        <v>481127</v>
      </c>
      <c r="D10" s="1">
        <f>C10/'RJ Legislativo'!$E$3</f>
        <v>1.0465587240236027</v>
      </c>
      <c r="E10" s="1">
        <f>C10/'RJ Legislativo'!$E$4</f>
        <v>0.697705816015735</v>
      </c>
    </row>
    <row r="11" spans="1:5">
      <c r="A11" t="s">
        <v>164</v>
      </c>
      <c r="B11" t="s">
        <v>128</v>
      </c>
      <c r="C11" s="3">
        <v>26278</v>
      </c>
      <c r="D11" s="1">
        <f>C11/'RJ Legislativo'!$E$3</f>
        <v>5.7160521338216794E-2</v>
      </c>
      <c r="E11" s="1">
        <f>C11/'RJ Legislativo'!$E$4</f>
        <v>3.810701422547786E-2</v>
      </c>
    </row>
    <row r="12" spans="1:5">
      <c r="A12" t="s">
        <v>172</v>
      </c>
      <c r="B12" t="s">
        <v>129</v>
      </c>
      <c r="C12" s="3">
        <v>35964</v>
      </c>
      <c r="D12" s="1">
        <f>C12/'RJ Legislativo'!$E$3</f>
        <v>7.8229735497664543E-2</v>
      </c>
      <c r="E12" s="1">
        <f>C12/'RJ Legislativo'!$E$4</f>
        <v>5.2153156998443022E-2</v>
      </c>
    </row>
    <row r="13" spans="1:5">
      <c r="A13" t="s">
        <v>156</v>
      </c>
      <c r="B13" t="s">
        <v>127</v>
      </c>
      <c r="C13" s="3">
        <v>208451</v>
      </c>
      <c r="D13" s="1">
        <f>C13/'RJ Legislativo'!$E$3</f>
        <v>0.45342749956132994</v>
      </c>
      <c r="E13" s="1">
        <f>C13/'RJ Legislativo'!$E$4</f>
        <v>0.30228499970755329</v>
      </c>
    </row>
    <row r="14" spans="1:5">
      <c r="A14" t="s">
        <v>191</v>
      </c>
      <c r="B14" t="s">
        <v>237</v>
      </c>
      <c r="C14" s="3">
        <v>56290</v>
      </c>
      <c r="D14" s="1">
        <f>C14/'RJ Legislativo'!$E$3</f>
        <v>0.12244332697040199</v>
      </c>
      <c r="E14" s="1">
        <f>C14/'RJ Legislativo'!$E$4</f>
        <v>8.1628884646934644E-2</v>
      </c>
    </row>
    <row r="15" spans="1:5">
      <c r="A15" t="s">
        <v>179</v>
      </c>
      <c r="B15" t="s">
        <v>129</v>
      </c>
      <c r="C15" s="3">
        <v>14836</v>
      </c>
      <c r="D15" s="1">
        <f>C15/'RJ Legislativo'!$E$3</f>
        <v>3.227161483270357E-2</v>
      </c>
      <c r="E15" s="1">
        <f>C15/'RJ Legislativo'!$E$4</f>
        <v>2.1514409888469043E-2</v>
      </c>
    </row>
    <row r="16" spans="1:5">
      <c r="A16" t="s">
        <v>131</v>
      </c>
      <c r="B16" t="s">
        <v>126</v>
      </c>
      <c r="C16" s="3">
        <v>483970</v>
      </c>
      <c r="D16" s="1">
        <f>C16/'RJ Legislativo'!$E$3</f>
        <v>1.0527428842399262</v>
      </c>
      <c r="E16" s="1">
        <f>C16/'RJ Legislativo'!$E$4</f>
        <v>0.70182858949328408</v>
      </c>
    </row>
    <row r="17" spans="1:5">
      <c r="A17" t="s">
        <v>160</v>
      </c>
      <c r="B17" t="s">
        <v>128</v>
      </c>
      <c r="C17" s="3">
        <v>19759</v>
      </c>
      <c r="D17" s="1">
        <f>C17/'RJ Legislativo'!$E$3</f>
        <v>4.2980239786963449E-2</v>
      </c>
      <c r="E17" s="1">
        <f>C17/'RJ Legislativo'!$E$4</f>
        <v>2.8653493191308967E-2</v>
      </c>
    </row>
    <row r="18" spans="1:5">
      <c r="A18" t="s">
        <v>122</v>
      </c>
      <c r="B18" t="s">
        <v>126</v>
      </c>
      <c r="C18" s="3">
        <v>15008</v>
      </c>
      <c r="D18" s="1">
        <f>C18/'RJ Legislativo'!$E$3</f>
        <v>3.2645753262955997E-2</v>
      </c>
      <c r="E18" s="1">
        <f>C18/'RJ Legislativo'!$E$4</f>
        <v>2.1763835508637329E-2</v>
      </c>
    </row>
    <row r="19" spans="1:5">
      <c r="A19" t="s">
        <v>123</v>
      </c>
      <c r="B19" t="s">
        <v>126</v>
      </c>
      <c r="C19" s="3">
        <v>12558</v>
      </c>
      <c r="D19" s="1">
        <f>C19/'RJ Legislativo'!$E$3</f>
        <v>2.7316455855290602E-2</v>
      </c>
      <c r="E19" s="1">
        <f>C19/'RJ Legislativo'!$E$4</f>
        <v>1.8210970570193732E-2</v>
      </c>
    </row>
    <row r="20" spans="1:5">
      <c r="A20" t="s">
        <v>161</v>
      </c>
      <c r="B20" t="s">
        <v>128</v>
      </c>
      <c r="C20" s="3">
        <v>18200</v>
      </c>
      <c r="D20" s="1">
        <f>C20/'RJ Legislativo'!$E$3</f>
        <v>3.9589066456942906E-2</v>
      </c>
      <c r="E20" s="1">
        <f>C20/'RJ Legislativo'!$E$4</f>
        <v>2.6392710971295266E-2</v>
      </c>
    </row>
    <row r="21" spans="1:5">
      <c r="A21" t="s">
        <v>152</v>
      </c>
      <c r="B21" t="s">
        <v>127</v>
      </c>
      <c r="C21" s="3">
        <v>40305</v>
      </c>
      <c r="D21" s="1">
        <f>C21/'RJ Legislativo'!$E$3</f>
        <v>8.7672380414674927E-2</v>
      </c>
      <c r="E21" s="1">
        <f>C21/'RJ Legislativo'!$E$4</f>
        <v>5.8448253609783285E-2</v>
      </c>
    </row>
    <row r="22" spans="1:5">
      <c r="A22" t="s">
        <v>169</v>
      </c>
      <c r="B22" t="s">
        <v>128</v>
      </c>
      <c r="C22" s="3">
        <v>8250</v>
      </c>
      <c r="D22" s="1">
        <f>C22/'RJ Legislativo'!$E$3</f>
        <v>1.7945593311526314E-2</v>
      </c>
      <c r="E22" s="1">
        <f>C22/'RJ Legislativo'!$E$4</f>
        <v>1.1963728874350876E-2</v>
      </c>
    </row>
    <row r="23" spans="1:5">
      <c r="A23" t="s">
        <v>186</v>
      </c>
      <c r="B23" t="s">
        <v>126</v>
      </c>
      <c r="C23" s="3">
        <v>22163</v>
      </c>
      <c r="D23" s="1">
        <f>C23/'RJ Legislativo'!$E$3</f>
        <v>4.8209476916770633E-2</v>
      </c>
      <c r="E23" s="1">
        <f>C23/'RJ Legislativo'!$E$4</f>
        <v>3.2139651277847091E-2</v>
      </c>
    </row>
    <row r="24" spans="1:5">
      <c r="A24" t="s">
        <v>162</v>
      </c>
      <c r="B24" t="s">
        <v>128</v>
      </c>
      <c r="C24" s="3">
        <v>21063</v>
      </c>
      <c r="D24" s="1">
        <f>C24/'RJ Legislativo'!$E$3</f>
        <v>4.5816731141900463E-2</v>
      </c>
      <c r="E24" s="1">
        <f>C24/'RJ Legislativo'!$E$4</f>
        <v>3.0544487427933639E-2</v>
      </c>
    </row>
    <row r="25" spans="1:5">
      <c r="A25" t="s">
        <v>165</v>
      </c>
      <c r="B25" t="s">
        <v>128</v>
      </c>
      <c r="C25" s="3">
        <v>11121</v>
      </c>
      <c r="D25" s="1">
        <f>C25/'RJ Legislativo'!$E$3</f>
        <v>2.4190659783937474E-2</v>
      </c>
      <c r="E25" s="1">
        <f>C25/'RJ Legislativo'!$E$4</f>
        <v>1.612710652262498E-2</v>
      </c>
    </row>
    <row r="26" spans="1:5">
      <c r="A26" t="s">
        <v>192</v>
      </c>
      <c r="B26" t="str">
        <f>A26</f>
        <v>Duque de Caxias</v>
      </c>
      <c r="C26" s="3">
        <v>882729</v>
      </c>
      <c r="D26" s="1">
        <f>C26/'RJ Legislativo'!$E$3</f>
        <v>1.92013280464125</v>
      </c>
      <c r="E26" s="1">
        <f>C26/'RJ Legislativo'!$E$4</f>
        <v>1.2800885364274999</v>
      </c>
    </row>
    <row r="27" spans="1:5">
      <c r="A27" t="s">
        <v>193</v>
      </c>
      <c r="B27" t="s">
        <v>238</v>
      </c>
      <c r="C27" s="3">
        <v>13626</v>
      </c>
      <c r="D27" s="1">
        <f>C27/'RJ Legislativo'!$E$3</f>
        <v>2.9639594480346372E-2</v>
      </c>
      <c r="E27" s="1">
        <f>C27/'RJ Legislativo'!$E$4</f>
        <v>1.9759729653564248E-2</v>
      </c>
    </row>
    <row r="28" spans="1:5">
      <c r="A28" t="s">
        <v>194</v>
      </c>
      <c r="B28" t="s">
        <v>237</v>
      </c>
      <c r="C28" s="3">
        <v>56515</v>
      </c>
      <c r="D28" s="1">
        <f>C28/'RJ Legislativo'!$E$3</f>
        <v>0.12293275224253451</v>
      </c>
      <c r="E28" s="1">
        <f>C28/'RJ Legislativo'!$E$4</f>
        <v>8.195516816168967E-2</v>
      </c>
    </row>
    <row r="29" spans="1:5">
      <c r="A29" t="s">
        <v>121</v>
      </c>
      <c r="B29" t="s">
        <v>127</v>
      </c>
      <c r="C29" s="3">
        <v>25901</v>
      </c>
      <c r="D29" s="1">
        <f>C29/'RJ Legislativo'!$E$3</f>
        <v>5.6340462104465833E-2</v>
      </c>
      <c r="E29" s="1">
        <f>C29/'RJ Legislativo'!$E$4</f>
        <v>3.7560308069643882E-2</v>
      </c>
    </row>
    <row r="30" spans="1:5">
      <c r="A30" t="s">
        <v>195</v>
      </c>
      <c r="B30" t="s">
        <v>237</v>
      </c>
      <c r="C30" s="3">
        <v>229007</v>
      </c>
      <c r="D30" s="1">
        <f>C30/'RJ Legislativo'!$E$3</f>
        <v>0.49814139242335842</v>
      </c>
      <c r="E30" s="1">
        <f>C30/'RJ Legislativo'!$E$4</f>
        <v>0.33209426161557226</v>
      </c>
    </row>
    <row r="31" spans="1:5">
      <c r="A31" t="s">
        <v>133</v>
      </c>
      <c r="B31" t="s">
        <v>239</v>
      </c>
      <c r="C31" s="3">
        <v>119143</v>
      </c>
      <c r="D31" s="1">
        <f>C31/'RJ Legislativo'!$E$3</f>
        <v>0.25916264532305211</v>
      </c>
      <c r="E31" s="1">
        <f>C31/'RJ Legislativo'!$E$4</f>
        <v>0.17277509688203471</v>
      </c>
    </row>
    <row r="32" spans="1:5">
      <c r="A32" t="s">
        <v>173</v>
      </c>
      <c r="B32" t="s">
        <v>129</v>
      </c>
      <c r="C32" s="3">
        <v>14569</v>
      </c>
      <c r="D32" s="1">
        <f>C32/'RJ Legislativo'!$E$3</f>
        <v>3.1690830176439623E-2</v>
      </c>
      <c r="E32" s="1">
        <f>C32/'RJ Legislativo'!$E$4</f>
        <v>2.1127220117626414E-2</v>
      </c>
    </row>
    <row r="33" spans="1:5">
      <c r="A33" t="s">
        <v>180</v>
      </c>
      <c r="B33" t="s">
        <v>129</v>
      </c>
      <c r="C33" s="3">
        <v>22779</v>
      </c>
      <c r="D33" s="1">
        <f>C33/'RJ Legislativo'!$E$3</f>
        <v>4.9549414550697932E-2</v>
      </c>
      <c r="E33" s="1">
        <f>C33/'RJ Legislativo'!$E$4</f>
        <v>3.3032943033798619E-2</v>
      </c>
    </row>
    <row r="34" spans="1:5">
      <c r="A34" t="s">
        <v>135</v>
      </c>
      <c r="B34" t="s">
        <v>129</v>
      </c>
      <c r="C34" s="3">
        <v>99021</v>
      </c>
      <c r="D34" s="1">
        <f>C34/'RJ Legislativo'!$E$3</f>
        <v>0.2153927994303815</v>
      </c>
      <c r="E34" s="1">
        <f>C34/'RJ Legislativo'!$E$4</f>
        <v>0.14359519962025433</v>
      </c>
    </row>
    <row r="35" spans="1:5">
      <c r="A35" t="s">
        <v>196</v>
      </c>
      <c r="B35" t="s">
        <v>125</v>
      </c>
      <c r="C35" s="3">
        <v>30240</v>
      </c>
      <c r="D35" s="1">
        <f>C35/'RJ Legislativo'!$E$3</f>
        <v>6.5778756574612823E-2</v>
      </c>
      <c r="E35" s="1">
        <f>C35/'RJ Legislativo'!$E$4</f>
        <v>4.3852504383075211E-2</v>
      </c>
    </row>
    <row r="36" spans="1:5">
      <c r="A36" t="s">
        <v>197</v>
      </c>
      <c r="B36" t="s">
        <v>238</v>
      </c>
      <c r="C36" s="3">
        <v>99863</v>
      </c>
      <c r="D36" s="1">
        <f>C36/'RJ Legislativo'!$E$3</f>
        <v>0.21722433755987303</v>
      </c>
      <c r="E36" s="1">
        <f>C36/'RJ Legislativo'!$E$4</f>
        <v>0.14481622503991534</v>
      </c>
    </row>
    <row r="37" spans="1:5">
      <c r="A37" t="s">
        <v>174</v>
      </c>
      <c r="B37" t="s">
        <v>129</v>
      </c>
      <c r="C37" s="3">
        <v>7298</v>
      </c>
      <c r="D37" s="1">
        <f>C37/'RJ Legislativo'!$E$3</f>
        <v>1.5874780604547764E-2</v>
      </c>
      <c r="E37" s="1">
        <f>C37/'RJ Legislativo'!$E$4</f>
        <v>1.0583187069698508E-2</v>
      </c>
    </row>
    <row r="38" spans="1:5">
      <c r="A38" t="s">
        <v>132</v>
      </c>
      <c r="B38" t="s">
        <v>126</v>
      </c>
      <c r="C38" s="3">
        <v>234628</v>
      </c>
      <c r="D38" s="1">
        <f>C38/'RJ Legislativo'!$E$3</f>
        <v>0.51036832333294502</v>
      </c>
      <c r="E38" s="1">
        <f>C38/'RJ Legislativo'!$E$4</f>
        <v>0.34024554888863001</v>
      </c>
    </row>
    <row r="39" spans="1:5">
      <c r="A39" t="s">
        <v>163</v>
      </c>
      <c r="B39" t="s">
        <v>128</v>
      </c>
      <c r="C39" s="3">
        <v>5398</v>
      </c>
      <c r="D39" s="1">
        <f>C39/'RJ Legislativo'!$E$3</f>
        <v>1.1741856084317461E-2</v>
      </c>
      <c r="E39" s="1">
        <f>C39/'RJ Legislativo'!$E$4</f>
        <v>7.8279040562116396E-3</v>
      </c>
    </row>
    <row r="40" spans="1:5">
      <c r="A40" t="s">
        <v>198</v>
      </c>
      <c r="B40" t="s">
        <v>237</v>
      </c>
      <c r="C40" s="3">
        <v>234809</v>
      </c>
      <c r="D40" s="1">
        <f>C40/'RJ Legislativo'!$E$3</f>
        <v>0.51076203877408277</v>
      </c>
      <c r="E40" s="1">
        <f>C40/'RJ Legislativo'!$E$4</f>
        <v>0.3405080258493885</v>
      </c>
    </row>
    <row r="41" spans="1:5">
      <c r="A41" t="s">
        <v>199</v>
      </c>
      <c r="B41" t="s">
        <v>239</v>
      </c>
      <c r="C41" s="3">
        <v>40779</v>
      </c>
      <c r="D41" s="1">
        <f>C41/'RJ Legislativo'!$E$3</f>
        <v>8.8703436321300802E-2</v>
      </c>
      <c r="E41" s="1">
        <f>C41/'RJ Legislativo'!$E$4</f>
        <v>5.913562421420053E-2</v>
      </c>
    </row>
    <row r="42" spans="1:5">
      <c r="A42" t="s">
        <v>200</v>
      </c>
      <c r="B42" t="s">
        <v>237</v>
      </c>
      <c r="C42" s="3">
        <v>146549</v>
      </c>
      <c r="D42" s="1">
        <f>C42/'RJ Legislativo'!$E$3</f>
        <v>0.31877681869222668</v>
      </c>
      <c r="E42" s="1">
        <f>C42/'RJ Legislativo'!$E$4</f>
        <v>0.21251787912815109</v>
      </c>
    </row>
    <row r="43" spans="1:5">
      <c r="A43" t="s">
        <v>201</v>
      </c>
      <c r="B43" t="s">
        <v>238</v>
      </c>
      <c r="C43" s="3">
        <v>18099</v>
      </c>
      <c r="D43" s="1">
        <f>C43/'RJ Legislativo'!$E$3</f>
        <v>3.9369368890341185E-2</v>
      </c>
      <c r="E43" s="1">
        <f>C43/'RJ Legislativo'!$E$4</f>
        <v>2.6246245926894122E-2</v>
      </c>
    </row>
    <row r="44" spans="1:5">
      <c r="A44" t="s">
        <v>202</v>
      </c>
      <c r="B44" t="s">
        <v>239</v>
      </c>
      <c r="C44" s="3">
        <v>170751</v>
      </c>
      <c r="D44" s="1">
        <f>C44/'RJ Legislativo'!$E$3</f>
        <v>0.37142157618623395</v>
      </c>
      <c r="E44" s="1">
        <f>C44/'RJ Legislativo'!$E$4</f>
        <v>0.24761438412415593</v>
      </c>
    </row>
    <row r="45" spans="1:5">
      <c r="A45" t="s">
        <v>203</v>
      </c>
      <c r="B45" t="s">
        <v>238</v>
      </c>
      <c r="C45" s="3">
        <v>24842</v>
      </c>
      <c r="D45" s="1">
        <f>C45/'RJ Legislativo'!$E$3</f>
        <v>5.4036900490295366E-2</v>
      </c>
      <c r="E45" s="1">
        <f>C45/'RJ Legislativo'!$E$4</f>
        <v>3.6024600326863575E-2</v>
      </c>
    </row>
    <row r="46" spans="1:5">
      <c r="A46" t="s">
        <v>181</v>
      </c>
      <c r="B46" t="s">
        <v>129</v>
      </c>
      <c r="C46" s="3">
        <v>26665</v>
      </c>
      <c r="D46" s="1">
        <f>C46/'RJ Legislativo'!$E$3</f>
        <v>5.8002332806284751E-2</v>
      </c>
      <c r="E46" s="1">
        <f>C46/'RJ Legislativo'!$E$4</f>
        <v>3.8668221870856501E-2</v>
      </c>
    </row>
    <row r="47" spans="1:5">
      <c r="A47" t="s">
        <v>175</v>
      </c>
      <c r="B47" t="s">
        <v>129</v>
      </c>
      <c r="C47" s="3">
        <v>15013</v>
      </c>
      <c r="D47" s="1">
        <f>C47/'RJ Legislativo'!$E$3</f>
        <v>3.2656629380114495E-2</v>
      </c>
      <c r="E47" s="1">
        <f>C47/'RJ Legislativo'!$E$4</f>
        <v>2.177108625340966E-2</v>
      </c>
    </row>
    <row r="48" spans="1:5">
      <c r="A48" t="s">
        <v>204</v>
      </c>
      <c r="B48" t="s">
        <v>239</v>
      </c>
      <c r="C48" s="3">
        <v>158309</v>
      </c>
      <c r="D48" s="1">
        <f>C48/'RJ Legislativo'!$E$3</f>
        <v>0.34435744624902054</v>
      </c>
      <c r="E48" s="1">
        <f>C48/'RJ Legislativo'!$E$4</f>
        <v>0.22957163083268034</v>
      </c>
    </row>
    <row r="49" spans="1:5">
      <c r="A49" t="s">
        <v>205</v>
      </c>
      <c r="B49" t="s">
        <v>205</v>
      </c>
      <c r="C49" s="3">
        <v>496696</v>
      </c>
      <c r="D49" s="1">
        <f>C49/'RJ Legislativo'!$E$3</f>
        <v>1.0804247776317424</v>
      </c>
      <c r="E49" s="1">
        <f>C49/'RJ Legislativo'!$E$4</f>
        <v>0.72028318508782818</v>
      </c>
    </row>
    <row r="50" spans="1:5">
      <c r="A50" t="s">
        <v>134</v>
      </c>
      <c r="B50" t="s">
        <v>128</v>
      </c>
      <c r="C50" s="3">
        <v>184786</v>
      </c>
      <c r="D50" s="1">
        <f>C50/'RJ Legislativo'!$E$3</f>
        <v>0.40195083705014567</v>
      </c>
      <c r="E50" s="1">
        <f>C50/'RJ Legislativo'!$E$4</f>
        <v>0.2679672247000971</v>
      </c>
    </row>
    <row r="51" spans="1:5">
      <c r="A51" t="s">
        <v>206</v>
      </c>
      <c r="B51" t="s">
        <v>206</v>
      </c>
      <c r="C51" s="3">
        <v>807492</v>
      </c>
      <c r="D51" s="1">
        <f>C51/'RJ Legislativo'!$E$3</f>
        <v>1.7564755193104251</v>
      </c>
      <c r="E51" s="1">
        <f>C51/'RJ Legislativo'!$E$4</f>
        <v>1.1709836795402835</v>
      </c>
    </row>
    <row r="52" spans="1:5">
      <c r="A52" t="s">
        <v>207</v>
      </c>
      <c r="B52" t="s">
        <v>238</v>
      </c>
      <c r="C52" s="3">
        <v>49521</v>
      </c>
      <c r="D52" s="1">
        <f>C52/'RJ Legislativo'!$E$3</f>
        <v>0.1077192395612236</v>
      </c>
      <c r="E52" s="1">
        <f>C52/'RJ Legislativo'!$E$4</f>
        <v>7.1812826374149055E-2</v>
      </c>
    </row>
    <row r="53" spans="1:5">
      <c r="A53" t="s">
        <v>170</v>
      </c>
      <c r="B53" t="s">
        <v>128</v>
      </c>
      <c r="C53" s="3">
        <v>42356</v>
      </c>
      <c r="D53" s="1">
        <f>C53/'RJ Legislativo'!$E$3</f>
        <v>9.2133763673091951E-2</v>
      </c>
      <c r="E53" s="1">
        <f>C53/'RJ Legislativo'!$E$4</f>
        <v>6.1422509115394631E-2</v>
      </c>
    </row>
    <row r="54" spans="1:5">
      <c r="A54" t="s">
        <v>208</v>
      </c>
      <c r="B54" t="s">
        <v>125</v>
      </c>
      <c r="C54" s="3">
        <v>40478</v>
      </c>
      <c r="D54" s="1">
        <f>C54/'RJ Legislativo'!$E$3</f>
        <v>8.8048694068359051E-2</v>
      </c>
      <c r="E54" s="1">
        <f>C54/'RJ Legislativo'!$E$4</f>
        <v>5.8699129378906034E-2</v>
      </c>
    </row>
    <row r="55" spans="1:5">
      <c r="A55" t="s">
        <v>209</v>
      </c>
      <c r="B55" t="s">
        <v>238</v>
      </c>
      <c r="C55" s="3">
        <v>26818</v>
      </c>
      <c r="D55" s="1">
        <f>C55/'RJ Legislativo'!$E$3</f>
        <v>5.8335141991334875E-2</v>
      </c>
      <c r="E55" s="1">
        <f>C55/'RJ Legislativo'!$E$4</f>
        <v>3.8890094660889912E-2</v>
      </c>
    </row>
    <row r="56" spans="1:5">
      <c r="A56" t="s">
        <v>210</v>
      </c>
      <c r="B56" t="s">
        <v>238</v>
      </c>
      <c r="C56" s="3">
        <v>298142</v>
      </c>
      <c r="D56" s="1">
        <f>C56/'RJ Legislativo'!$E$3</f>
        <v>0.64852546437394898</v>
      </c>
      <c r="E56" s="1">
        <f>C56/'RJ Legislativo'!$E$4</f>
        <v>0.4323503095826326</v>
      </c>
    </row>
    <row r="57" spans="1:5">
      <c r="A57" t="s">
        <v>211</v>
      </c>
      <c r="B57" t="s">
        <v>125</v>
      </c>
      <c r="C57" s="3">
        <v>23887</v>
      </c>
      <c r="D57" s="1">
        <f>C57/'RJ Legislativo'!$E$3</f>
        <v>5.1959562113021711E-2</v>
      </c>
      <c r="E57" s="1">
        <f>C57/'RJ Legislativo'!$E$4</f>
        <v>3.4639708075347803E-2</v>
      </c>
    </row>
    <row r="58" spans="1:5">
      <c r="A58" t="s">
        <v>212</v>
      </c>
      <c r="B58" t="s">
        <v>125</v>
      </c>
      <c r="C58" s="3">
        <v>27838</v>
      </c>
      <c r="D58" s="1">
        <f>C58/'RJ Legislativo'!$E$3</f>
        <v>6.055386989166904E-2</v>
      </c>
      <c r="E58" s="1">
        <f>C58/'RJ Legislativo'!$E$4</f>
        <v>4.0369246594446025E-2</v>
      </c>
    </row>
    <row r="59" spans="1:5">
      <c r="A59" t="s">
        <v>176</v>
      </c>
      <c r="B59" t="s">
        <v>129</v>
      </c>
      <c r="C59" s="3">
        <v>18059</v>
      </c>
      <c r="D59" s="1">
        <f>C59/'RJ Legislativo'!$E$3</f>
        <v>3.9282359953073179E-2</v>
      </c>
      <c r="E59" s="1">
        <f>C59/'RJ Legislativo'!$E$4</f>
        <v>2.618823996871545E-2</v>
      </c>
    </row>
    <row r="60" spans="1:5">
      <c r="A60" t="s">
        <v>213</v>
      </c>
      <c r="B60" t="s">
        <v>125</v>
      </c>
      <c r="C60" s="3">
        <v>18266</v>
      </c>
      <c r="D60" s="1">
        <f>C60/'RJ Legislativo'!$E$3</f>
        <v>3.9732631203435113E-2</v>
      </c>
      <c r="E60" s="1">
        <f>C60/'RJ Legislativo'!$E$4</f>
        <v>2.6488420802290073E-2</v>
      </c>
    </row>
    <row r="61" spans="1:5">
      <c r="A61" t="s">
        <v>214</v>
      </c>
      <c r="B61" t="s">
        <v>125</v>
      </c>
      <c r="C61" s="3">
        <v>13543</v>
      </c>
      <c r="D61" s="1">
        <f>C61/'RJ Legislativo'!$E$3</f>
        <v>2.945905093551526E-2</v>
      </c>
      <c r="E61" s="1">
        <f>C61/'RJ Legislativo'!$E$4</f>
        <v>1.9639367290343504E-2</v>
      </c>
    </row>
    <row r="62" spans="1:5">
      <c r="A62" t="s">
        <v>141</v>
      </c>
      <c r="B62" t="s">
        <v>239</v>
      </c>
      <c r="C62" s="3">
        <v>143632</v>
      </c>
      <c r="D62" s="1">
        <f>C62/'RJ Legislativo'!$E$3</f>
        <v>0.3124316919419573</v>
      </c>
      <c r="E62" s="1">
        <f>C62/'RJ Legislativo'!$E$4</f>
        <v>0.20828779462797153</v>
      </c>
    </row>
    <row r="63" spans="1:5">
      <c r="A63" t="s">
        <v>187</v>
      </c>
      <c r="B63" t="s">
        <v>126</v>
      </c>
      <c r="C63" s="3">
        <v>22700</v>
      </c>
      <c r="D63" s="1">
        <f>C63/'RJ Legislativo'!$E$3</f>
        <v>4.9377571899593624E-2</v>
      </c>
      <c r="E63" s="1">
        <f>C63/'RJ Legislativo'!$E$4</f>
        <v>3.2918381266395742E-2</v>
      </c>
    </row>
    <row r="64" spans="1:5">
      <c r="A64" t="s">
        <v>215</v>
      </c>
      <c r="B64" t="s">
        <v>125</v>
      </c>
      <c r="C64" s="3">
        <v>125214</v>
      </c>
      <c r="D64" s="1">
        <f>C64/'RJ Legislativo'!$E$3</f>
        <v>0.27236842677690376</v>
      </c>
      <c r="E64" s="1">
        <f>C64/'RJ Legislativo'!$E$4</f>
        <v>0.18157895118460249</v>
      </c>
    </row>
    <row r="65" spans="1:5">
      <c r="A65" t="s">
        <v>216</v>
      </c>
      <c r="B65" t="s">
        <v>237</v>
      </c>
      <c r="C65" s="3">
        <v>57615</v>
      </c>
      <c r="D65" s="1">
        <f>C65/'RJ Legislativo'!$E$3</f>
        <v>0.1253254980174047</v>
      </c>
      <c r="E65" s="1">
        <f>C65/'RJ Legislativo'!$E$4</f>
        <v>8.3550332011603126E-2</v>
      </c>
    </row>
    <row r="66" spans="1:5">
      <c r="A66" t="s">
        <v>217</v>
      </c>
      <c r="B66" t="s">
        <v>125</v>
      </c>
      <c r="C66" s="3">
        <v>17826</v>
      </c>
      <c r="D66" s="1">
        <f>C66/'RJ Legislativo'!$E$3</f>
        <v>3.8775532893487043E-2</v>
      </c>
      <c r="E66" s="1">
        <f>C66/'RJ Legislativo'!$E$4</f>
        <v>2.5850355262324695E-2</v>
      </c>
    </row>
    <row r="67" spans="1:5">
      <c r="A67" t="s">
        <v>218</v>
      </c>
      <c r="B67" t="s">
        <v>125</v>
      </c>
      <c r="C67" s="3">
        <v>8892</v>
      </c>
      <c r="D67" s="1">
        <f>C67/'RJ Legislativo'!$E$3</f>
        <v>1.9342086754677818E-2</v>
      </c>
      <c r="E67" s="1">
        <f>C67/'RJ Legislativo'!$E$4</f>
        <v>1.2894724503118545E-2</v>
      </c>
    </row>
    <row r="68" spans="1:5">
      <c r="A68" t="s">
        <v>153</v>
      </c>
      <c r="B68" t="s">
        <v>127</v>
      </c>
      <c r="C68" s="3">
        <v>131976</v>
      </c>
      <c r="D68" s="1">
        <f>C68/'RJ Legislativo'!$E$3</f>
        <v>0.28707728762206025</v>
      </c>
      <c r="E68" s="1">
        <f>C68/'RJ Legislativo'!$E$4</f>
        <v>0.19138485841470682</v>
      </c>
    </row>
    <row r="69" spans="1:5">
      <c r="A69" t="s">
        <v>130</v>
      </c>
      <c r="B69" t="s">
        <v>227</v>
      </c>
      <c r="C69" s="3">
        <v>6476631</v>
      </c>
      <c r="D69" s="1">
        <f>C69/'RJ Legislativo'!$E$3</f>
        <v>14.088119509675636</v>
      </c>
      <c r="E69" s="1">
        <f>C69/'RJ Legislativo'!$E$4</f>
        <v>9.3920796731170899</v>
      </c>
    </row>
    <row r="70" spans="1:5">
      <c r="A70" t="s">
        <v>140</v>
      </c>
      <c r="B70" t="s">
        <v>128</v>
      </c>
      <c r="C70" s="3">
        <v>10225</v>
      </c>
      <c r="D70" s="1">
        <f>C70/'RJ Legislativo'!$E$3</f>
        <v>2.2241659589134131E-2</v>
      </c>
      <c r="E70" s="1">
        <f>C70/'RJ Legislativo'!$E$4</f>
        <v>1.4827773059422752E-2</v>
      </c>
    </row>
    <row r="71" spans="1:5">
      <c r="A71" t="s">
        <v>139</v>
      </c>
      <c r="B71" t="s">
        <v>129</v>
      </c>
      <c r="C71" s="3">
        <v>41178</v>
      </c>
      <c r="D71" s="1">
        <f>C71/'RJ Legislativo'!$E$3</f>
        <v>8.9571350470549163E-2</v>
      </c>
      <c r="E71" s="1">
        <f>C71/'RJ Legislativo'!$E$4</f>
        <v>5.9714233647032773E-2</v>
      </c>
    </row>
    <row r="72" spans="1:5">
      <c r="A72" t="s">
        <v>183</v>
      </c>
      <c r="B72" t="s">
        <v>126</v>
      </c>
      <c r="C72" s="3">
        <v>37703</v>
      </c>
      <c r="D72" s="1">
        <f>C72/'RJ Legislativo'!$E$3</f>
        <v>8.2012449045391109E-2</v>
      </c>
      <c r="E72" s="1">
        <f>C72/'RJ Legislativo'!$E$4</f>
        <v>5.4674966030260737E-2</v>
      </c>
    </row>
    <row r="73" spans="1:5">
      <c r="A73" t="s">
        <v>184</v>
      </c>
      <c r="B73" t="s">
        <v>126</v>
      </c>
      <c r="C73" s="3">
        <v>41291</v>
      </c>
      <c r="D73" s="1">
        <f>C73/'RJ Legislativo'!$E$3</f>
        <v>8.9817150718331282E-2</v>
      </c>
      <c r="E73" s="1">
        <f>C73/'RJ Legislativo'!$E$4</f>
        <v>5.9878100478887517E-2</v>
      </c>
    </row>
    <row r="74" spans="1:5">
      <c r="A74" t="s">
        <v>219</v>
      </c>
      <c r="B74" t="str">
        <f>A74</f>
        <v>São Gonçalo</v>
      </c>
      <c r="C74" s="3">
        <v>1038081</v>
      </c>
      <c r="D74" s="1">
        <f>C74/'RJ Legislativo'!$E$3</f>
        <v>2.2580581152027333</v>
      </c>
      <c r="E74" s="1">
        <f>C74/'RJ Legislativo'!$E$4</f>
        <v>1.5053720768018222</v>
      </c>
    </row>
    <row r="75" spans="1:5">
      <c r="A75" t="s">
        <v>185</v>
      </c>
      <c r="B75" t="s">
        <v>126</v>
      </c>
      <c r="C75" s="3">
        <v>34583</v>
      </c>
      <c r="D75" s="1">
        <f>C75/'RJ Legislativo'!$E$3</f>
        <v>7.5225751938486615E-2</v>
      </c>
      <c r="E75" s="1">
        <f>C75/'RJ Legislativo'!$E$4</f>
        <v>5.0150501292324408E-2</v>
      </c>
    </row>
    <row r="76" spans="1:5">
      <c r="A76" t="s">
        <v>220</v>
      </c>
      <c r="B76" t="s">
        <v>239</v>
      </c>
      <c r="C76" s="3">
        <v>460625</v>
      </c>
      <c r="D76" s="1">
        <f>C76/'RJ Legislativo'!$E$3</f>
        <v>1.0019622932268859</v>
      </c>
      <c r="E76" s="1">
        <f>C76/'RJ Legislativo'!$E$4</f>
        <v>0.66797486215125723</v>
      </c>
    </row>
    <row r="77" spans="1:5">
      <c r="A77" t="s">
        <v>182</v>
      </c>
      <c r="B77" t="s">
        <v>129</v>
      </c>
      <c r="C77" s="3">
        <v>7206</v>
      </c>
      <c r="D77" s="1">
        <f>C77/'RJ Legislativo'!$E$3</f>
        <v>1.5674660048831349E-2</v>
      </c>
      <c r="E77" s="1">
        <f>C77/'RJ Legislativo'!$E$4</f>
        <v>1.0449773365887566E-2</v>
      </c>
    </row>
    <row r="78" spans="1:5">
      <c r="A78" t="s">
        <v>221</v>
      </c>
      <c r="B78" t="s">
        <v>238</v>
      </c>
      <c r="C78" s="3">
        <v>20916</v>
      </c>
      <c r="D78" s="1">
        <f>C78/'RJ Legislativo'!$E$3</f>
        <v>4.5496973297440534E-2</v>
      </c>
      <c r="E78" s="1">
        <f>C78/'RJ Legislativo'!$E$4</f>
        <v>3.0331315531627021E-2</v>
      </c>
    </row>
    <row r="79" spans="1:5">
      <c r="A79" t="s">
        <v>157</v>
      </c>
      <c r="B79" t="s">
        <v>127</v>
      </c>
      <c r="C79" s="3">
        <v>96920</v>
      </c>
      <c r="D79" s="1">
        <f>C79/'RJ Legislativo'!$E$3</f>
        <v>0.21082265500037947</v>
      </c>
      <c r="E79" s="1">
        <f>C79/'RJ Legislativo'!$E$4</f>
        <v>0.14054843666691963</v>
      </c>
    </row>
    <row r="80" spans="1:5">
      <c r="A80" t="s">
        <v>124</v>
      </c>
      <c r="B80" t="s">
        <v>128</v>
      </c>
      <c r="C80" s="3">
        <v>9054</v>
      </c>
      <c r="D80" s="1">
        <f>C80/'RJ Legislativo'!$E$3</f>
        <v>1.9694472950613245E-2</v>
      </c>
      <c r="E80" s="1">
        <f>C80/'RJ Legislativo'!$E$4</f>
        <v>1.3129648633742162E-2</v>
      </c>
    </row>
    <row r="81" spans="1:5">
      <c r="A81" t="s">
        <v>171</v>
      </c>
      <c r="B81" t="s">
        <v>128</v>
      </c>
      <c r="C81" s="3">
        <v>17606</v>
      </c>
      <c r="D81" s="1">
        <f>C81/'RJ Legislativo'!$E$3</f>
        <v>3.8296983738513007E-2</v>
      </c>
      <c r="E81" s="1">
        <f>C81/'RJ Legislativo'!$E$4</f>
        <v>2.5531322492342003E-2</v>
      </c>
    </row>
    <row r="82" spans="1:5">
      <c r="A82" t="s">
        <v>158</v>
      </c>
      <c r="B82" t="s">
        <v>127</v>
      </c>
      <c r="C82" s="3">
        <v>82359</v>
      </c>
      <c r="D82" s="1">
        <f>C82/'RJ Legislativo'!$E$3</f>
        <v>0.17914922661139343</v>
      </c>
      <c r="E82" s="1">
        <f>C82/'RJ Legislativo'!$E$4</f>
        <v>0.11943281774092895</v>
      </c>
    </row>
    <row r="83" spans="1:5">
      <c r="A83" t="s">
        <v>142</v>
      </c>
      <c r="B83" t="s">
        <v>239</v>
      </c>
      <c r="C83" s="3">
        <v>82892</v>
      </c>
      <c r="D83" s="1">
        <f>C83/'RJ Legislativo'!$E$3</f>
        <v>0.18030862070048961</v>
      </c>
      <c r="E83" s="1">
        <f>C83/'RJ Legislativo'!$E$4</f>
        <v>0.12020574713365974</v>
      </c>
    </row>
    <row r="84" spans="1:5">
      <c r="A84" t="s">
        <v>154</v>
      </c>
      <c r="B84" t="s">
        <v>127</v>
      </c>
      <c r="C84" s="3">
        <v>21307</v>
      </c>
      <c r="D84" s="1">
        <f>C84/'RJ Legislativo'!$E$3</f>
        <v>4.6347485659235299E-2</v>
      </c>
      <c r="E84" s="1">
        <f>C84/'RJ Legislativo'!$E$4</f>
        <v>3.0898323772823529E-2</v>
      </c>
    </row>
    <row r="85" spans="1:5">
      <c r="A85" t="s">
        <v>166</v>
      </c>
      <c r="B85" t="s">
        <v>128</v>
      </c>
      <c r="C85" s="3">
        <v>15127</v>
      </c>
      <c r="D85" s="1">
        <f>C85/'RJ Legislativo'!$E$3</f>
        <v>3.290460485132831E-2</v>
      </c>
      <c r="E85" s="1">
        <f>C85/'RJ Legislativo'!$E$4</f>
        <v>2.1936403234218874E-2</v>
      </c>
    </row>
    <row r="86" spans="1:5">
      <c r="A86" t="s">
        <v>222</v>
      </c>
      <c r="B86" t="s">
        <v>237</v>
      </c>
      <c r="C86" s="3">
        <v>32426</v>
      </c>
      <c r="D86" s="1">
        <f>C86/'RJ Legislativo'!$E$3</f>
        <v>7.0533794996309379E-2</v>
      </c>
      <c r="E86" s="1">
        <f>C86/'RJ Legislativo'!$E$4</f>
        <v>4.7022529997539579E-2</v>
      </c>
    </row>
    <row r="87" spans="1:5">
      <c r="A87" t="s">
        <v>223</v>
      </c>
      <c r="B87" t="s">
        <v>237</v>
      </c>
      <c r="C87" s="3">
        <v>173060</v>
      </c>
      <c r="D87" s="1">
        <f>C87/'RJ Legislativo'!$E$3</f>
        <v>0.37644416709002959</v>
      </c>
      <c r="E87" s="1">
        <f>C87/'RJ Legislativo'!$E$4</f>
        <v>0.25096277806001971</v>
      </c>
    </row>
    <row r="88" spans="1:5">
      <c r="A88" t="s">
        <v>167</v>
      </c>
      <c r="B88" t="s">
        <v>128</v>
      </c>
      <c r="C88" s="3">
        <v>10350</v>
      </c>
      <c r="D88" s="1">
        <f>C88/'RJ Legislativo'!$E$3</f>
        <v>2.251356251809665E-2</v>
      </c>
      <c r="E88" s="1">
        <f>C88/'RJ Legislativo'!$E$4</f>
        <v>1.50090416787311E-2</v>
      </c>
    </row>
    <row r="89" spans="1:5">
      <c r="A89" t="s">
        <v>138</v>
      </c>
      <c r="B89" t="s">
        <v>128</v>
      </c>
      <c r="C89" s="3">
        <v>79264</v>
      </c>
      <c r="D89" s="1">
        <f>C89/'RJ Legislativo'!$E$3</f>
        <v>0.17241691009028146</v>
      </c>
      <c r="E89" s="1">
        <f>C89/'RJ Legislativo'!$E$4</f>
        <v>0.11494460672685429</v>
      </c>
    </row>
    <row r="90" spans="1:5">
      <c r="A90" t="s">
        <v>224</v>
      </c>
      <c r="B90" t="s">
        <v>125</v>
      </c>
      <c r="C90" s="3">
        <v>73725</v>
      </c>
      <c r="D90" s="1">
        <f>C90/'RJ Legislativo'!$E$3</f>
        <v>0.16036834750209425</v>
      </c>
      <c r="E90" s="1">
        <f>C90/'RJ Legislativo'!$E$4</f>
        <v>0.10691223166806284</v>
      </c>
    </row>
    <row r="91" spans="1:5">
      <c r="A91" t="s">
        <v>177</v>
      </c>
      <c r="B91" t="s">
        <v>129</v>
      </c>
      <c r="C91" s="3">
        <v>10402</v>
      </c>
      <c r="D91" s="1">
        <f>C91/'RJ Legislativo'!$E$3</f>
        <v>2.2626674136545059E-2</v>
      </c>
      <c r="E91" s="1">
        <f>C91/'RJ Legislativo'!$E$4</f>
        <v>1.5084449424363372E-2</v>
      </c>
    </row>
    <row r="92" spans="1:5">
      <c r="A92" t="s">
        <v>137</v>
      </c>
      <c r="B92" t="s">
        <v>238</v>
      </c>
      <c r="C92" s="3">
        <v>35432</v>
      </c>
      <c r="D92" s="1">
        <f>C92/'RJ Legislativo'!$E$3</f>
        <v>7.7072516632000057E-2</v>
      </c>
      <c r="E92" s="1">
        <f>C92/'RJ Legislativo'!$E$4</f>
        <v>5.1381677754666698E-2</v>
      </c>
    </row>
    <row r="93" spans="1:5">
      <c r="A93" t="s">
        <v>225</v>
      </c>
      <c r="B93" t="s">
        <v>125</v>
      </c>
      <c r="C93" s="3">
        <v>262970</v>
      </c>
      <c r="D93" s="1">
        <f>C93/'RJ Legislativo'!$E$3</f>
        <v>0.572018505834191</v>
      </c>
      <c r="E93" s="1">
        <f>C93/'RJ Legislativo'!$E$4</f>
        <v>0.38134567055612728</v>
      </c>
    </row>
    <row r="95" spans="1:5" s="5" customFormat="1">
      <c r="A95" s="5" t="s">
        <v>233</v>
      </c>
      <c r="C95" s="10">
        <f>SUM(C2:C94)</f>
        <v>16550024</v>
      </c>
      <c r="D95" s="10">
        <f>SUM(D2:D94)</f>
        <v>36</v>
      </c>
      <c r="E95" s="10">
        <f>SUM(E2:E94)</f>
        <v>24</v>
      </c>
    </row>
  </sheetData>
  <sortState ref="A2:E93">
    <sortCondition ref="A2:A9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selection activeCell="D173" sqref="D173"/>
    </sheetView>
  </sheetViews>
  <sheetFormatPr baseColWidth="10" defaultRowHeight="15" x14ac:dyDescent="0"/>
  <cols>
    <col min="1" max="1" width="9.83203125" bestFit="1" customWidth="1"/>
    <col min="2" max="2" width="26.33203125" bestFit="1" customWidth="1"/>
    <col min="3" max="3" width="11.5" style="3" bestFit="1" customWidth="1"/>
    <col min="4" max="4" width="7.1640625" bestFit="1" customWidth="1"/>
    <col min="5" max="5" width="17" bestFit="1" customWidth="1"/>
    <col min="6" max="6" width="23.33203125" bestFit="1" customWidth="1"/>
    <col min="7" max="7" width="7" bestFit="1" customWidth="1"/>
    <col min="8" max="8" width="9.83203125" customWidth="1"/>
    <col min="11" max="11" width="25.6640625" customWidth="1"/>
    <col min="12" max="12" width="15.6640625" bestFit="1" customWidth="1"/>
  </cols>
  <sheetData>
    <row r="1" spans="1:12">
      <c r="A1" t="s">
        <v>279</v>
      </c>
      <c r="B1" t="s">
        <v>280</v>
      </c>
      <c r="C1" s="3" t="s">
        <v>118</v>
      </c>
      <c r="D1" t="s">
        <v>431</v>
      </c>
      <c r="E1" t="s">
        <v>281</v>
      </c>
      <c r="F1" t="s">
        <v>276</v>
      </c>
      <c r="I1" t="s">
        <v>143</v>
      </c>
      <c r="J1" t="s">
        <v>282</v>
      </c>
    </row>
    <row r="2" spans="1:12">
      <c r="A2">
        <v>141</v>
      </c>
      <c r="B2" t="s">
        <v>244</v>
      </c>
      <c r="C2" s="3">
        <v>243125</v>
      </c>
      <c r="D2">
        <v>1</v>
      </c>
      <c r="E2" t="s">
        <v>244</v>
      </c>
      <c r="F2" t="str">
        <f>VLOOKUP(D2,$I$7:$L$32,4,0)</f>
        <v>Bangu/Realengo</v>
      </c>
    </row>
    <row r="3" spans="1:12">
      <c r="A3">
        <v>140</v>
      </c>
      <c r="B3" t="s">
        <v>283</v>
      </c>
      <c r="C3" s="3">
        <v>64228</v>
      </c>
      <c r="D3">
        <v>2</v>
      </c>
      <c r="E3" t="s">
        <v>244</v>
      </c>
      <c r="F3" t="str">
        <f t="shared" ref="F3:F66" si="0">VLOOKUP(D3,$I$7:$L$32,4,0)</f>
        <v>Bangu/Realengo</v>
      </c>
    </row>
    <row r="4" spans="1:12">
      <c r="A4">
        <v>142</v>
      </c>
      <c r="B4" t="s">
        <v>284</v>
      </c>
      <c r="C4" s="3">
        <v>105515</v>
      </c>
      <c r="D4">
        <v>2</v>
      </c>
      <c r="E4" t="s">
        <v>244</v>
      </c>
      <c r="F4" t="str">
        <f t="shared" si="0"/>
        <v>Bangu/Realengo</v>
      </c>
    </row>
    <row r="5" spans="1:12">
      <c r="A5">
        <v>160</v>
      </c>
      <c r="B5" t="s">
        <v>285</v>
      </c>
      <c r="C5" s="3">
        <v>15167</v>
      </c>
      <c r="D5">
        <v>2</v>
      </c>
      <c r="E5" t="s">
        <v>244</v>
      </c>
      <c r="F5" t="str">
        <f t="shared" si="0"/>
        <v>Bangu/Realengo</v>
      </c>
    </row>
    <row r="6" spans="1:12">
      <c r="A6">
        <v>90</v>
      </c>
      <c r="B6" t="s">
        <v>265</v>
      </c>
      <c r="C6" s="3">
        <v>48061</v>
      </c>
      <c r="D6">
        <v>3</v>
      </c>
      <c r="E6" t="s">
        <v>286</v>
      </c>
      <c r="F6" t="str">
        <f t="shared" si="0"/>
        <v>Méier/Madureira/Anchieta</v>
      </c>
      <c r="I6" t="s">
        <v>241</v>
      </c>
      <c r="J6" s="3" t="s">
        <v>242</v>
      </c>
      <c r="K6" t="s">
        <v>241</v>
      </c>
      <c r="L6" t="s">
        <v>276</v>
      </c>
    </row>
    <row r="7" spans="1:12">
      <c r="A7">
        <v>106</v>
      </c>
      <c r="B7" t="s">
        <v>287</v>
      </c>
      <c r="C7" s="3">
        <v>47144</v>
      </c>
      <c r="D7">
        <v>3</v>
      </c>
      <c r="E7" t="s">
        <v>286</v>
      </c>
      <c r="F7" t="str">
        <f t="shared" si="0"/>
        <v>Méier/Madureira/Anchieta</v>
      </c>
      <c r="I7">
        <v>1</v>
      </c>
      <c r="J7" s="3">
        <v>243125</v>
      </c>
      <c r="K7" t="s">
        <v>243</v>
      </c>
      <c r="L7" t="s">
        <v>432</v>
      </c>
    </row>
    <row r="8" spans="1:12">
      <c r="A8">
        <v>107</v>
      </c>
      <c r="B8" t="s">
        <v>286</v>
      </c>
      <c r="C8" s="3">
        <v>55652</v>
      </c>
      <c r="D8">
        <v>3</v>
      </c>
      <c r="E8" t="s">
        <v>286</v>
      </c>
      <c r="F8" t="str">
        <f t="shared" si="0"/>
        <v>Méier/Madureira/Anchieta</v>
      </c>
      <c r="I8">
        <v>2</v>
      </c>
      <c r="J8" s="3">
        <v>184910</v>
      </c>
      <c r="K8" t="s">
        <v>245</v>
      </c>
      <c r="L8" t="s">
        <v>432</v>
      </c>
    </row>
    <row r="9" spans="1:12">
      <c r="A9">
        <v>108</v>
      </c>
      <c r="B9" t="s">
        <v>288</v>
      </c>
      <c r="C9" s="3">
        <v>26212</v>
      </c>
      <c r="D9">
        <v>3</v>
      </c>
      <c r="E9" t="s">
        <v>286</v>
      </c>
      <c r="F9" t="str">
        <f t="shared" si="0"/>
        <v>Méier/Madureira/Anchieta</v>
      </c>
      <c r="I9">
        <v>3</v>
      </c>
      <c r="J9" s="3">
        <v>250086</v>
      </c>
      <c r="K9" t="s">
        <v>246</v>
      </c>
      <c r="L9" t="s">
        <v>434</v>
      </c>
    </row>
    <row r="10" spans="1:12">
      <c r="A10">
        <v>109</v>
      </c>
      <c r="B10" t="s">
        <v>289</v>
      </c>
      <c r="C10" s="3">
        <v>29310</v>
      </c>
      <c r="D10">
        <v>3</v>
      </c>
      <c r="E10" t="s">
        <v>286</v>
      </c>
      <c r="F10" t="str">
        <f t="shared" si="0"/>
        <v>Méier/Madureira/Anchieta</v>
      </c>
      <c r="I10">
        <v>4</v>
      </c>
      <c r="J10" s="3">
        <v>184500</v>
      </c>
      <c r="K10" t="s">
        <v>247</v>
      </c>
      <c r="L10" t="s">
        <v>437</v>
      </c>
    </row>
    <row r="11" spans="1:12">
      <c r="A11">
        <v>89</v>
      </c>
      <c r="B11" t="s">
        <v>290</v>
      </c>
      <c r="C11" s="3">
        <v>43707</v>
      </c>
      <c r="D11">
        <v>3</v>
      </c>
      <c r="E11" t="s">
        <v>253</v>
      </c>
      <c r="F11" t="str">
        <f t="shared" si="0"/>
        <v>Méier/Madureira/Anchieta</v>
      </c>
      <c r="I11">
        <v>5</v>
      </c>
      <c r="J11" s="3">
        <v>248780</v>
      </c>
      <c r="K11" t="s">
        <v>248</v>
      </c>
      <c r="L11" t="s">
        <v>437</v>
      </c>
    </row>
    <row r="12" spans="1:12">
      <c r="A12">
        <v>126</v>
      </c>
      <c r="B12" t="s">
        <v>291</v>
      </c>
      <c r="C12" s="3">
        <v>818</v>
      </c>
      <c r="D12">
        <v>4</v>
      </c>
      <c r="E12" t="s">
        <v>292</v>
      </c>
      <c r="F12" t="str">
        <f t="shared" si="0"/>
        <v>Barra/Santa Cruz</v>
      </c>
      <c r="I12">
        <v>6</v>
      </c>
      <c r="J12" s="3">
        <v>328370</v>
      </c>
      <c r="K12" t="s">
        <v>249</v>
      </c>
      <c r="L12" t="s">
        <v>250</v>
      </c>
    </row>
    <row r="13" spans="1:12">
      <c r="A13">
        <v>127</v>
      </c>
      <c r="B13" t="s">
        <v>293</v>
      </c>
      <c r="C13" s="3">
        <v>38415</v>
      </c>
      <c r="D13">
        <v>4</v>
      </c>
      <c r="E13" t="s">
        <v>292</v>
      </c>
      <c r="F13" t="str">
        <f t="shared" si="0"/>
        <v>Barra/Santa Cruz</v>
      </c>
      <c r="I13">
        <v>7</v>
      </c>
      <c r="J13" s="3">
        <v>213714</v>
      </c>
      <c r="K13" t="s">
        <v>251</v>
      </c>
      <c r="L13" t="s">
        <v>250</v>
      </c>
    </row>
    <row r="14" spans="1:12">
      <c r="A14">
        <v>128</v>
      </c>
      <c r="B14" t="s">
        <v>294</v>
      </c>
      <c r="C14" s="3">
        <v>135924</v>
      </c>
      <c r="D14">
        <v>4</v>
      </c>
      <c r="E14" t="s">
        <v>292</v>
      </c>
      <c r="F14" t="str">
        <f t="shared" si="0"/>
        <v>Barra/Santa Cruz</v>
      </c>
      <c r="I14">
        <v>8</v>
      </c>
      <c r="J14" s="3">
        <v>280787</v>
      </c>
      <c r="K14" t="s">
        <v>252</v>
      </c>
      <c r="L14" t="s">
        <v>434</v>
      </c>
    </row>
    <row r="15" spans="1:12">
      <c r="A15">
        <v>34</v>
      </c>
      <c r="B15" t="s">
        <v>295</v>
      </c>
      <c r="C15" s="3">
        <v>9343</v>
      </c>
      <c r="D15">
        <v>4</v>
      </c>
      <c r="E15" t="s">
        <v>278</v>
      </c>
      <c r="F15" t="str">
        <f t="shared" si="0"/>
        <v>Barra/Santa Cruz</v>
      </c>
      <c r="I15">
        <v>9</v>
      </c>
      <c r="J15" s="3">
        <v>343273</v>
      </c>
      <c r="K15" t="s">
        <v>254</v>
      </c>
      <c r="L15" t="s">
        <v>434</v>
      </c>
    </row>
    <row r="16" spans="1:12">
      <c r="A16">
        <v>129</v>
      </c>
      <c r="B16" t="s">
        <v>296</v>
      </c>
      <c r="C16" s="3">
        <v>1970</v>
      </c>
      <c r="D16">
        <v>5</v>
      </c>
      <c r="E16" t="s">
        <v>292</v>
      </c>
      <c r="F16" t="str">
        <f t="shared" si="0"/>
        <v>Barra/Santa Cruz</v>
      </c>
      <c r="I16">
        <v>10</v>
      </c>
      <c r="J16" s="3">
        <v>161191</v>
      </c>
      <c r="K16" t="s">
        <v>255</v>
      </c>
      <c r="L16" t="s">
        <v>277</v>
      </c>
    </row>
    <row r="17" spans="1:12">
      <c r="A17">
        <v>130</v>
      </c>
      <c r="B17" t="s">
        <v>297</v>
      </c>
      <c r="C17" s="3">
        <v>27250</v>
      </c>
      <c r="D17">
        <v>5</v>
      </c>
      <c r="E17" t="s">
        <v>292</v>
      </c>
      <c r="F17" t="str">
        <f t="shared" si="0"/>
        <v>Barra/Santa Cruz</v>
      </c>
      <c r="I17">
        <v>11</v>
      </c>
      <c r="J17" s="3">
        <v>203492</v>
      </c>
      <c r="K17" t="s">
        <v>256</v>
      </c>
      <c r="L17" t="s">
        <v>436</v>
      </c>
    </row>
    <row r="18" spans="1:12">
      <c r="A18">
        <v>131</v>
      </c>
      <c r="B18" t="s">
        <v>298</v>
      </c>
      <c r="C18" s="3">
        <v>14039</v>
      </c>
      <c r="D18">
        <v>5</v>
      </c>
      <c r="E18" t="s">
        <v>292</v>
      </c>
      <c r="F18" t="str">
        <f t="shared" si="0"/>
        <v>Barra/Santa Cruz</v>
      </c>
      <c r="I18">
        <v>12</v>
      </c>
      <c r="J18" s="3">
        <v>243006</v>
      </c>
      <c r="K18" t="s">
        <v>257</v>
      </c>
      <c r="L18" t="s">
        <v>432</v>
      </c>
    </row>
    <row r="19" spans="1:12">
      <c r="A19">
        <v>132</v>
      </c>
      <c r="B19" t="s">
        <v>299</v>
      </c>
      <c r="C19" s="3">
        <v>82240</v>
      </c>
      <c r="D19">
        <v>5</v>
      </c>
      <c r="E19" t="s">
        <v>292</v>
      </c>
      <c r="F19" t="str">
        <f t="shared" si="0"/>
        <v>Barra/Santa Cruz</v>
      </c>
      <c r="I19">
        <v>13</v>
      </c>
      <c r="J19" s="3">
        <v>215935</v>
      </c>
      <c r="K19" t="s">
        <v>259</v>
      </c>
      <c r="L19" t="s">
        <v>436</v>
      </c>
    </row>
    <row r="20" spans="1:12">
      <c r="A20">
        <v>133</v>
      </c>
      <c r="B20" t="s">
        <v>300</v>
      </c>
      <c r="C20" s="3">
        <v>167</v>
      </c>
      <c r="D20">
        <v>5</v>
      </c>
      <c r="E20" t="s">
        <v>292</v>
      </c>
      <c r="F20" t="str">
        <f t="shared" si="0"/>
        <v>Barra/Santa Cruz</v>
      </c>
      <c r="I20">
        <v>14</v>
      </c>
      <c r="J20" s="3">
        <v>202952</v>
      </c>
      <c r="K20" t="s">
        <v>260</v>
      </c>
      <c r="L20" t="s">
        <v>433</v>
      </c>
    </row>
    <row r="21" spans="1:12">
      <c r="A21">
        <v>151</v>
      </c>
      <c r="B21" t="s">
        <v>301</v>
      </c>
      <c r="C21" s="3">
        <v>110049</v>
      </c>
      <c r="D21">
        <v>5</v>
      </c>
      <c r="E21" t="s">
        <v>301</v>
      </c>
      <c r="F21" t="str">
        <f t="shared" si="0"/>
        <v>Barra/Santa Cruz</v>
      </c>
      <c r="I21">
        <v>15</v>
      </c>
      <c r="J21" s="3">
        <v>237130</v>
      </c>
      <c r="K21" t="s">
        <v>261</v>
      </c>
      <c r="L21" t="s">
        <v>277</v>
      </c>
    </row>
    <row r="22" spans="1:12">
      <c r="A22">
        <v>152</v>
      </c>
      <c r="B22" t="s">
        <v>302</v>
      </c>
      <c r="C22" s="3">
        <v>3577</v>
      </c>
      <c r="D22">
        <v>5</v>
      </c>
      <c r="E22" t="s">
        <v>301</v>
      </c>
      <c r="F22" t="str">
        <f t="shared" si="0"/>
        <v>Barra/Santa Cruz</v>
      </c>
      <c r="I22">
        <v>16</v>
      </c>
      <c r="J22" s="3">
        <v>239729</v>
      </c>
      <c r="K22" t="s">
        <v>262</v>
      </c>
      <c r="L22" t="s">
        <v>277</v>
      </c>
    </row>
    <row r="23" spans="1:12">
      <c r="A23">
        <v>153</v>
      </c>
      <c r="B23" t="s">
        <v>303</v>
      </c>
      <c r="C23" s="3">
        <v>9488</v>
      </c>
      <c r="D23">
        <v>5</v>
      </c>
      <c r="E23" t="s">
        <v>301</v>
      </c>
      <c r="F23" t="str">
        <f t="shared" si="0"/>
        <v>Barra/Santa Cruz</v>
      </c>
      <c r="I23">
        <v>17</v>
      </c>
      <c r="J23" s="3">
        <v>250503</v>
      </c>
      <c r="K23" t="s">
        <v>264</v>
      </c>
      <c r="L23" t="s">
        <v>435</v>
      </c>
    </row>
    <row r="24" spans="1:12">
      <c r="A24">
        <v>144</v>
      </c>
      <c r="B24" t="s">
        <v>250</v>
      </c>
      <c r="C24" s="3">
        <v>328370</v>
      </c>
      <c r="D24">
        <v>6</v>
      </c>
      <c r="E24" t="s">
        <v>250</v>
      </c>
      <c r="F24" t="str">
        <f t="shared" si="0"/>
        <v>Campo Grande</v>
      </c>
      <c r="I24">
        <v>18</v>
      </c>
      <c r="J24" s="3">
        <v>234039</v>
      </c>
      <c r="K24" t="s">
        <v>265</v>
      </c>
      <c r="L24" t="s">
        <v>433</v>
      </c>
    </row>
    <row r="25" spans="1:12">
      <c r="A25">
        <v>143</v>
      </c>
      <c r="B25" t="s">
        <v>304</v>
      </c>
      <c r="C25" s="3">
        <v>41458</v>
      </c>
      <c r="D25">
        <v>7</v>
      </c>
      <c r="E25" t="s">
        <v>250</v>
      </c>
      <c r="F25" t="str">
        <f t="shared" si="0"/>
        <v>Campo Grande</v>
      </c>
      <c r="I25">
        <v>19</v>
      </c>
      <c r="J25" s="3">
        <v>288530</v>
      </c>
      <c r="K25" t="s">
        <v>266</v>
      </c>
      <c r="L25" t="s">
        <v>435</v>
      </c>
    </row>
    <row r="26" spans="1:12">
      <c r="A26">
        <v>145</v>
      </c>
      <c r="B26" t="s">
        <v>305</v>
      </c>
      <c r="C26" s="3">
        <v>30600</v>
      </c>
      <c r="D26">
        <v>7</v>
      </c>
      <c r="E26" t="s">
        <v>250</v>
      </c>
      <c r="F26" t="str">
        <f t="shared" si="0"/>
        <v>Campo Grande</v>
      </c>
      <c r="I26">
        <v>20</v>
      </c>
      <c r="J26" s="3">
        <v>296661</v>
      </c>
      <c r="K26" t="s">
        <v>267</v>
      </c>
      <c r="L26" t="s">
        <v>433</v>
      </c>
    </row>
    <row r="27" spans="1:12">
      <c r="A27">
        <v>146</v>
      </c>
      <c r="B27" t="s">
        <v>306</v>
      </c>
      <c r="C27" s="3">
        <v>64649</v>
      </c>
      <c r="D27">
        <v>7</v>
      </c>
      <c r="E27" t="s">
        <v>250</v>
      </c>
      <c r="F27" t="str">
        <f t="shared" si="0"/>
        <v>Campo Grande</v>
      </c>
      <c r="I27">
        <v>21</v>
      </c>
      <c r="J27" s="3">
        <v>282947</v>
      </c>
      <c r="K27" t="s">
        <v>268</v>
      </c>
      <c r="L27" t="s">
        <v>436</v>
      </c>
    </row>
    <row r="28" spans="1:12">
      <c r="A28">
        <v>147</v>
      </c>
      <c r="B28" t="s">
        <v>307</v>
      </c>
      <c r="C28" s="3">
        <v>77007</v>
      </c>
      <c r="D28">
        <v>7</v>
      </c>
      <c r="E28" t="s">
        <v>250</v>
      </c>
      <c r="F28" t="str">
        <f t="shared" si="0"/>
        <v>Campo Grande</v>
      </c>
      <c r="I28">
        <v>22</v>
      </c>
      <c r="J28" s="3">
        <v>217333</v>
      </c>
      <c r="K28" t="s">
        <v>270</v>
      </c>
      <c r="L28" t="s">
        <v>437</v>
      </c>
    </row>
    <row r="29" spans="1:12">
      <c r="A29">
        <v>78</v>
      </c>
      <c r="B29" t="s">
        <v>308</v>
      </c>
      <c r="C29" s="3">
        <v>10156</v>
      </c>
      <c r="D29">
        <v>8</v>
      </c>
      <c r="E29" t="s">
        <v>253</v>
      </c>
      <c r="F29" t="str">
        <f t="shared" si="0"/>
        <v>Méier/Madureira/Anchieta</v>
      </c>
      <c r="I29">
        <v>23</v>
      </c>
      <c r="J29" s="3">
        <v>151201</v>
      </c>
      <c r="K29" t="s">
        <v>272</v>
      </c>
      <c r="L29" t="s">
        <v>437</v>
      </c>
    </row>
    <row r="30" spans="1:12">
      <c r="A30">
        <v>79</v>
      </c>
      <c r="B30" t="s">
        <v>309</v>
      </c>
      <c r="C30" s="3">
        <v>31185</v>
      </c>
      <c r="D30">
        <v>8</v>
      </c>
      <c r="E30" t="s">
        <v>253</v>
      </c>
      <c r="F30" t="str">
        <f t="shared" si="0"/>
        <v>Méier/Madureira/Anchieta</v>
      </c>
      <c r="I30">
        <v>24</v>
      </c>
      <c r="J30" s="3">
        <v>209707</v>
      </c>
      <c r="K30" t="s">
        <v>273</v>
      </c>
      <c r="L30" t="s">
        <v>435</v>
      </c>
    </row>
    <row r="31" spans="1:12">
      <c r="A31">
        <v>80</v>
      </c>
      <c r="B31" t="s">
        <v>310</v>
      </c>
      <c r="C31" s="3">
        <v>16141</v>
      </c>
      <c r="D31">
        <v>8</v>
      </c>
      <c r="E31" t="s">
        <v>253</v>
      </c>
      <c r="F31" t="str">
        <f t="shared" si="0"/>
        <v>Méier/Madureira/Anchieta</v>
      </c>
      <c r="I31">
        <v>25</v>
      </c>
      <c r="J31" s="3">
        <v>332528</v>
      </c>
      <c r="K31" t="s">
        <v>274</v>
      </c>
      <c r="L31" t="s">
        <v>421</v>
      </c>
    </row>
    <row r="32" spans="1:12">
      <c r="A32">
        <v>81</v>
      </c>
      <c r="B32" t="s">
        <v>311</v>
      </c>
      <c r="C32" s="3">
        <v>6113</v>
      </c>
      <c r="D32">
        <v>8</v>
      </c>
      <c r="E32" t="s">
        <v>253</v>
      </c>
      <c r="F32" t="str">
        <f t="shared" si="0"/>
        <v>Méier/Madureira/Anchieta</v>
      </c>
      <c r="I32">
        <v>26</v>
      </c>
      <c r="J32" s="3">
        <v>276017</v>
      </c>
      <c r="K32" t="s">
        <v>275</v>
      </c>
      <c r="L32" t="s">
        <v>421</v>
      </c>
    </row>
    <row r="33" spans="1:6">
      <c r="A33">
        <v>82</v>
      </c>
      <c r="B33" t="s">
        <v>252</v>
      </c>
      <c r="C33" s="3">
        <v>34456</v>
      </c>
      <c r="D33">
        <v>8</v>
      </c>
      <c r="E33" t="s">
        <v>253</v>
      </c>
      <c r="F33" t="str">
        <f t="shared" si="0"/>
        <v>Méier/Madureira/Anchieta</v>
      </c>
    </row>
    <row r="34" spans="1:6">
      <c r="A34">
        <v>83</v>
      </c>
      <c r="B34" t="s">
        <v>253</v>
      </c>
      <c r="C34" s="3">
        <v>50106</v>
      </c>
      <c r="D34">
        <v>8</v>
      </c>
      <c r="E34" t="s">
        <v>253</v>
      </c>
      <c r="F34" t="str">
        <f t="shared" si="0"/>
        <v>Méier/Madureira/Anchieta</v>
      </c>
    </row>
    <row r="35" spans="1:6">
      <c r="A35">
        <v>84</v>
      </c>
      <c r="B35" t="s">
        <v>312</v>
      </c>
      <c r="C35" s="3">
        <v>15167</v>
      </c>
      <c r="D35">
        <v>8</v>
      </c>
      <c r="E35" t="s">
        <v>253</v>
      </c>
      <c r="F35" t="str">
        <f t="shared" si="0"/>
        <v>Méier/Madureira/Anchieta</v>
      </c>
    </row>
    <row r="36" spans="1:6">
      <c r="A36">
        <v>85</v>
      </c>
      <c r="B36" t="s">
        <v>313</v>
      </c>
      <c r="C36" s="3">
        <v>17246</v>
      </c>
      <c r="D36">
        <v>8</v>
      </c>
      <c r="E36" t="s">
        <v>253</v>
      </c>
      <c r="F36" t="str">
        <f t="shared" si="0"/>
        <v>Méier/Madureira/Anchieta</v>
      </c>
    </row>
    <row r="37" spans="1:6">
      <c r="A37">
        <v>86</v>
      </c>
      <c r="B37" t="s">
        <v>314</v>
      </c>
      <c r="C37" s="3">
        <v>44188</v>
      </c>
      <c r="D37">
        <v>8</v>
      </c>
      <c r="E37" t="s">
        <v>253</v>
      </c>
      <c r="F37" t="str">
        <f t="shared" si="0"/>
        <v>Méier/Madureira/Anchieta</v>
      </c>
    </row>
    <row r="38" spans="1:6">
      <c r="A38">
        <v>87</v>
      </c>
      <c r="B38" t="s">
        <v>315</v>
      </c>
      <c r="C38" s="3">
        <v>21989</v>
      </c>
      <c r="D38">
        <v>8</v>
      </c>
      <c r="E38" t="s">
        <v>253</v>
      </c>
      <c r="F38" t="str">
        <f t="shared" si="0"/>
        <v>Méier/Madureira/Anchieta</v>
      </c>
    </row>
    <row r="39" spans="1:6">
      <c r="A39">
        <v>88</v>
      </c>
      <c r="B39" t="s">
        <v>316</v>
      </c>
      <c r="C39" s="3">
        <v>34040</v>
      </c>
      <c r="D39">
        <v>8</v>
      </c>
      <c r="E39" t="s">
        <v>253</v>
      </c>
      <c r="F39" t="str">
        <f t="shared" si="0"/>
        <v>Méier/Madureira/Anchieta</v>
      </c>
    </row>
    <row r="40" spans="1:6">
      <c r="A40">
        <v>61</v>
      </c>
      <c r="B40" t="s">
        <v>317</v>
      </c>
      <c r="C40" s="3">
        <v>42172</v>
      </c>
      <c r="D40">
        <v>9</v>
      </c>
      <c r="E40" t="s">
        <v>318</v>
      </c>
      <c r="F40" t="str">
        <f t="shared" si="0"/>
        <v>Méier/Madureira/Anchieta</v>
      </c>
    </row>
    <row r="41" spans="1:6">
      <c r="A41">
        <v>62</v>
      </c>
      <c r="B41" t="s">
        <v>319</v>
      </c>
      <c r="C41" s="3">
        <v>37487</v>
      </c>
      <c r="D41">
        <v>9</v>
      </c>
      <c r="E41" t="s">
        <v>318</v>
      </c>
      <c r="F41" t="str">
        <f t="shared" si="0"/>
        <v>Méier/Madureira/Anchieta</v>
      </c>
    </row>
    <row r="42" spans="1:6">
      <c r="A42">
        <v>63</v>
      </c>
      <c r="B42" t="s">
        <v>318</v>
      </c>
      <c r="C42" s="3">
        <v>49828</v>
      </c>
      <c r="D42">
        <v>9</v>
      </c>
      <c r="E42" t="s">
        <v>318</v>
      </c>
      <c r="F42" t="str">
        <f t="shared" si="0"/>
        <v>Méier/Madureira/Anchieta</v>
      </c>
    </row>
    <row r="43" spans="1:6">
      <c r="A43">
        <v>64</v>
      </c>
      <c r="B43" t="s">
        <v>320</v>
      </c>
      <c r="C43" s="3">
        <v>24646</v>
      </c>
      <c r="D43">
        <v>9</v>
      </c>
      <c r="E43" t="s">
        <v>318</v>
      </c>
      <c r="F43" t="str">
        <f t="shared" si="0"/>
        <v>Méier/Madureira/Anchieta</v>
      </c>
    </row>
    <row r="44" spans="1:6">
      <c r="A44">
        <v>66</v>
      </c>
      <c r="B44" t="s">
        <v>321</v>
      </c>
      <c r="C44" s="3">
        <v>45540</v>
      </c>
      <c r="D44">
        <v>9</v>
      </c>
      <c r="E44" t="s">
        <v>318</v>
      </c>
      <c r="F44" t="str">
        <f t="shared" si="0"/>
        <v>Méier/Madureira/Anchieta</v>
      </c>
    </row>
    <row r="45" spans="1:6">
      <c r="A45">
        <v>67</v>
      </c>
      <c r="B45" t="s">
        <v>322</v>
      </c>
      <c r="C45" s="3">
        <v>8756</v>
      </c>
      <c r="D45">
        <v>9</v>
      </c>
      <c r="E45" t="s">
        <v>318</v>
      </c>
      <c r="F45" t="str">
        <f t="shared" si="0"/>
        <v>Méier/Madureira/Anchieta</v>
      </c>
    </row>
    <row r="46" spans="1:6">
      <c r="A46">
        <v>68</v>
      </c>
      <c r="B46" t="s">
        <v>323</v>
      </c>
      <c r="C46" s="3">
        <v>15021</v>
      </c>
      <c r="D46">
        <v>9</v>
      </c>
      <c r="E46" t="s">
        <v>318</v>
      </c>
      <c r="F46" t="str">
        <f t="shared" si="0"/>
        <v>Méier/Madureira/Anchieta</v>
      </c>
    </row>
    <row r="47" spans="1:6">
      <c r="A47">
        <v>69</v>
      </c>
      <c r="B47" t="s">
        <v>324</v>
      </c>
      <c r="C47" s="3">
        <v>43378</v>
      </c>
      <c r="D47">
        <v>9</v>
      </c>
      <c r="E47" t="s">
        <v>318</v>
      </c>
      <c r="F47" t="str">
        <f t="shared" si="0"/>
        <v>Méier/Madureira/Anchieta</v>
      </c>
    </row>
    <row r="48" spans="1:6">
      <c r="A48">
        <v>70</v>
      </c>
      <c r="B48" t="s">
        <v>325</v>
      </c>
      <c r="C48" s="3">
        <v>11356</v>
      </c>
      <c r="D48">
        <v>9</v>
      </c>
      <c r="E48" t="s">
        <v>318</v>
      </c>
      <c r="F48" t="str">
        <f t="shared" si="0"/>
        <v>Méier/Madureira/Anchieta</v>
      </c>
    </row>
    <row r="49" spans="1:6">
      <c r="A49">
        <v>71</v>
      </c>
      <c r="B49" t="s">
        <v>326</v>
      </c>
      <c r="C49" s="3">
        <v>27250</v>
      </c>
      <c r="D49">
        <v>9</v>
      </c>
      <c r="E49" t="s">
        <v>318</v>
      </c>
      <c r="F49" t="str">
        <f t="shared" si="0"/>
        <v>Méier/Madureira/Anchieta</v>
      </c>
    </row>
    <row r="50" spans="1:6">
      <c r="A50">
        <v>155</v>
      </c>
      <c r="B50" t="s">
        <v>327</v>
      </c>
      <c r="C50" s="3">
        <v>37839</v>
      </c>
      <c r="D50">
        <v>9</v>
      </c>
      <c r="E50" t="s">
        <v>318</v>
      </c>
      <c r="F50" t="str">
        <f t="shared" si="0"/>
        <v>Méier/Madureira/Anchieta</v>
      </c>
    </row>
    <row r="51" spans="1:6">
      <c r="A51">
        <v>23</v>
      </c>
      <c r="B51" t="s">
        <v>328</v>
      </c>
      <c r="C51" s="3">
        <v>14799</v>
      </c>
      <c r="D51">
        <v>10</v>
      </c>
      <c r="E51" t="s">
        <v>255</v>
      </c>
      <c r="F51" t="str">
        <f t="shared" si="0"/>
        <v>Zona Sul</v>
      </c>
    </row>
    <row r="52" spans="1:6">
      <c r="A52">
        <v>24</v>
      </c>
      <c r="B52" t="s">
        <v>255</v>
      </c>
      <c r="C52" s="3">
        <v>146392</v>
      </c>
      <c r="D52">
        <v>10</v>
      </c>
      <c r="E52" t="s">
        <v>255</v>
      </c>
      <c r="F52" t="str">
        <f t="shared" si="0"/>
        <v>Zona Sul</v>
      </c>
    </row>
    <row r="53" spans="1:6">
      <c r="A53">
        <v>50</v>
      </c>
      <c r="B53" t="s">
        <v>329</v>
      </c>
      <c r="C53" s="3">
        <v>15734</v>
      </c>
      <c r="D53">
        <v>11</v>
      </c>
      <c r="E53" t="s">
        <v>330</v>
      </c>
      <c r="F53" t="str">
        <f t="shared" si="0"/>
        <v>Inhaúma/Ilha/Ramos</v>
      </c>
    </row>
    <row r="54" spans="1:6">
      <c r="A54">
        <v>52</v>
      </c>
      <c r="B54" t="s">
        <v>331</v>
      </c>
      <c r="C54" s="3">
        <v>7972</v>
      </c>
      <c r="D54">
        <v>11</v>
      </c>
      <c r="E54" t="s">
        <v>330</v>
      </c>
      <c r="F54" t="str">
        <f t="shared" si="0"/>
        <v>Inhaúma/Ilha/Ramos</v>
      </c>
    </row>
    <row r="55" spans="1:6">
      <c r="A55">
        <v>53</v>
      </c>
      <c r="B55" t="s">
        <v>256</v>
      </c>
      <c r="C55" s="3">
        <v>15610</v>
      </c>
      <c r="D55">
        <v>11</v>
      </c>
      <c r="E55" t="s">
        <v>330</v>
      </c>
      <c r="F55" t="str">
        <f t="shared" si="0"/>
        <v>Inhaúma/Ilha/Ramos</v>
      </c>
    </row>
    <row r="56" spans="1:6">
      <c r="A56">
        <v>54</v>
      </c>
      <c r="B56" t="s">
        <v>330</v>
      </c>
      <c r="C56" s="3">
        <v>45698</v>
      </c>
      <c r="D56">
        <v>11</v>
      </c>
      <c r="E56" t="s">
        <v>330</v>
      </c>
      <c r="F56" t="str">
        <f t="shared" si="0"/>
        <v>Inhaúma/Ilha/Ramos</v>
      </c>
    </row>
    <row r="57" spans="1:6">
      <c r="A57">
        <v>55</v>
      </c>
      <c r="B57" t="s">
        <v>332</v>
      </c>
      <c r="C57" s="3">
        <v>26659</v>
      </c>
      <c r="D57">
        <v>11</v>
      </c>
      <c r="E57" t="s">
        <v>330</v>
      </c>
      <c r="F57" t="str">
        <f t="shared" si="0"/>
        <v>Inhaúma/Ilha/Ramos</v>
      </c>
    </row>
    <row r="58" spans="1:6">
      <c r="A58">
        <v>56</v>
      </c>
      <c r="B58" t="s">
        <v>333</v>
      </c>
      <c r="C58" s="3">
        <v>22676</v>
      </c>
      <c r="D58">
        <v>11</v>
      </c>
      <c r="E58" t="s">
        <v>330</v>
      </c>
      <c r="F58" t="str">
        <f t="shared" si="0"/>
        <v>Inhaúma/Ilha/Ramos</v>
      </c>
    </row>
    <row r="59" spans="1:6">
      <c r="A59">
        <v>156</v>
      </c>
      <c r="B59" t="s">
        <v>334</v>
      </c>
      <c r="C59" s="3">
        <v>69143</v>
      </c>
      <c r="D59">
        <v>11</v>
      </c>
      <c r="E59" t="s">
        <v>330</v>
      </c>
      <c r="F59" t="str">
        <f t="shared" si="0"/>
        <v>Inhaúma/Ilha/Ramos</v>
      </c>
    </row>
    <row r="60" spans="1:6">
      <c r="A60">
        <v>134</v>
      </c>
      <c r="B60" t="s">
        <v>335</v>
      </c>
      <c r="C60" s="3">
        <v>10842</v>
      </c>
      <c r="D60">
        <v>12</v>
      </c>
      <c r="E60" t="s">
        <v>258</v>
      </c>
      <c r="F60" t="str">
        <f t="shared" si="0"/>
        <v>Bangu/Realengo</v>
      </c>
    </row>
    <row r="61" spans="1:6">
      <c r="A61">
        <v>135</v>
      </c>
      <c r="B61" t="s">
        <v>336</v>
      </c>
      <c r="C61" s="3">
        <v>13184</v>
      </c>
      <c r="D61">
        <v>12</v>
      </c>
      <c r="E61" t="s">
        <v>258</v>
      </c>
      <c r="F61" t="str">
        <f t="shared" si="0"/>
        <v>Bangu/Realengo</v>
      </c>
    </row>
    <row r="62" spans="1:6">
      <c r="A62">
        <v>136</v>
      </c>
      <c r="B62" t="s">
        <v>337</v>
      </c>
      <c r="C62" s="3">
        <v>1365</v>
      </c>
      <c r="D62">
        <v>12</v>
      </c>
      <c r="E62" t="s">
        <v>258</v>
      </c>
      <c r="F62" t="str">
        <f t="shared" si="0"/>
        <v>Bangu/Realengo</v>
      </c>
    </row>
    <row r="63" spans="1:6">
      <c r="A63">
        <v>137</v>
      </c>
      <c r="B63" t="s">
        <v>338</v>
      </c>
      <c r="C63" s="3">
        <v>13062</v>
      </c>
      <c r="D63">
        <v>12</v>
      </c>
      <c r="E63" t="s">
        <v>258</v>
      </c>
      <c r="F63" t="str">
        <f t="shared" si="0"/>
        <v>Bangu/Realengo</v>
      </c>
    </row>
    <row r="64" spans="1:6">
      <c r="A64">
        <v>138</v>
      </c>
      <c r="B64" t="s">
        <v>339</v>
      </c>
      <c r="C64" s="3">
        <v>24430</v>
      </c>
      <c r="D64">
        <v>12</v>
      </c>
      <c r="E64" t="s">
        <v>258</v>
      </c>
      <c r="F64" t="str">
        <f t="shared" si="0"/>
        <v>Bangu/Realengo</v>
      </c>
    </row>
    <row r="65" spans="1:6">
      <c r="A65">
        <v>139</v>
      </c>
      <c r="B65" t="s">
        <v>258</v>
      </c>
      <c r="C65" s="3">
        <v>180123</v>
      </c>
      <c r="D65">
        <v>12</v>
      </c>
      <c r="E65" t="s">
        <v>258</v>
      </c>
      <c r="F65" t="str">
        <f t="shared" si="0"/>
        <v>Bangu/Realengo</v>
      </c>
    </row>
    <row r="66" spans="1:6">
      <c r="A66">
        <v>13</v>
      </c>
      <c r="B66" t="s">
        <v>340</v>
      </c>
      <c r="C66" s="3">
        <v>3361</v>
      </c>
      <c r="D66">
        <v>13</v>
      </c>
      <c r="E66" t="s">
        <v>341</v>
      </c>
      <c r="F66" t="str">
        <f t="shared" si="0"/>
        <v>Inhaúma/Ilha/Ramos</v>
      </c>
    </row>
    <row r="67" spans="1:6">
      <c r="A67">
        <v>91</v>
      </c>
      <c r="B67" t="s">
        <v>342</v>
      </c>
      <c r="C67" s="3">
        <v>3528</v>
      </c>
      <c r="D67">
        <v>13</v>
      </c>
      <c r="E67" t="s">
        <v>341</v>
      </c>
      <c r="F67" t="str">
        <f t="shared" ref="F67:F130" si="1">VLOOKUP(D67,$I$7:$L$32,4,0)</f>
        <v>Inhaúma/Ilha/Ramos</v>
      </c>
    </row>
    <row r="68" spans="1:6">
      <c r="A68">
        <v>92</v>
      </c>
      <c r="B68" t="s">
        <v>343</v>
      </c>
      <c r="C68" s="3">
        <v>2016</v>
      </c>
      <c r="D68">
        <v>13</v>
      </c>
      <c r="E68" t="s">
        <v>341</v>
      </c>
      <c r="F68" t="str">
        <f t="shared" si="1"/>
        <v>Inhaúma/Ilha/Ramos</v>
      </c>
    </row>
    <row r="69" spans="1:6">
      <c r="A69">
        <v>93</v>
      </c>
      <c r="B69" t="s">
        <v>344</v>
      </c>
      <c r="C69" s="3">
        <v>11013</v>
      </c>
      <c r="D69">
        <v>13</v>
      </c>
      <c r="E69" t="s">
        <v>341</v>
      </c>
      <c r="F69" t="str">
        <f t="shared" si="1"/>
        <v>Inhaúma/Ilha/Ramos</v>
      </c>
    </row>
    <row r="70" spans="1:6">
      <c r="A70">
        <v>94</v>
      </c>
      <c r="B70" t="s">
        <v>345</v>
      </c>
      <c r="C70" s="3">
        <v>11756</v>
      </c>
      <c r="D70">
        <v>13</v>
      </c>
      <c r="E70" t="s">
        <v>341</v>
      </c>
      <c r="F70" t="str">
        <f t="shared" si="1"/>
        <v>Inhaúma/Ilha/Ramos</v>
      </c>
    </row>
    <row r="71" spans="1:6">
      <c r="A71">
        <v>95</v>
      </c>
      <c r="B71" t="s">
        <v>346</v>
      </c>
      <c r="C71" s="3">
        <v>5948</v>
      </c>
      <c r="D71">
        <v>13</v>
      </c>
      <c r="E71" t="s">
        <v>341</v>
      </c>
      <c r="F71" t="str">
        <f t="shared" si="1"/>
        <v>Inhaúma/Ilha/Ramos</v>
      </c>
    </row>
    <row r="72" spans="1:6">
      <c r="A72">
        <v>96</v>
      </c>
      <c r="B72" t="s">
        <v>347</v>
      </c>
      <c r="C72" s="3">
        <v>4877</v>
      </c>
      <c r="D72">
        <v>13</v>
      </c>
      <c r="E72" t="s">
        <v>341</v>
      </c>
      <c r="F72" t="str">
        <f t="shared" si="1"/>
        <v>Inhaúma/Ilha/Ramos</v>
      </c>
    </row>
    <row r="73" spans="1:6">
      <c r="A73">
        <v>97</v>
      </c>
      <c r="B73" t="s">
        <v>348</v>
      </c>
      <c r="C73" s="3">
        <v>12512</v>
      </c>
      <c r="D73">
        <v>13</v>
      </c>
      <c r="E73" t="s">
        <v>341</v>
      </c>
      <c r="F73" t="str">
        <f t="shared" si="1"/>
        <v>Inhaúma/Ilha/Ramos</v>
      </c>
    </row>
    <row r="74" spans="1:6">
      <c r="A74">
        <v>98</v>
      </c>
      <c r="B74" t="s">
        <v>349</v>
      </c>
      <c r="C74" s="3">
        <v>19437</v>
      </c>
      <c r="D74">
        <v>13</v>
      </c>
      <c r="E74" t="s">
        <v>341</v>
      </c>
      <c r="F74" t="str">
        <f t="shared" si="1"/>
        <v>Inhaúma/Ilha/Ramos</v>
      </c>
    </row>
    <row r="75" spans="1:6">
      <c r="A75">
        <v>99</v>
      </c>
      <c r="B75" t="s">
        <v>350</v>
      </c>
      <c r="C75" s="3">
        <v>32213</v>
      </c>
      <c r="D75">
        <v>13</v>
      </c>
      <c r="E75" t="s">
        <v>341</v>
      </c>
      <c r="F75" t="str">
        <f t="shared" si="1"/>
        <v>Inhaúma/Ilha/Ramos</v>
      </c>
    </row>
    <row r="76" spans="1:6">
      <c r="A76">
        <v>100</v>
      </c>
      <c r="B76" t="s">
        <v>351</v>
      </c>
      <c r="C76" s="3">
        <v>24848</v>
      </c>
      <c r="D76">
        <v>13</v>
      </c>
      <c r="E76" t="s">
        <v>341</v>
      </c>
      <c r="F76" t="str">
        <f t="shared" si="1"/>
        <v>Inhaúma/Ilha/Ramos</v>
      </c>
    </row>
    <row r="77" spans="1:6">
      <c r="A77">
        <v>101</v>
      </c>
      <c r="B77" t="s">
        <v>352</v>
      </c>
      <c r="C77" s="3">
        <v>29567</v>
      </c>
      <c r="D77">
        <v>13</v>
      </c>
      <c r="E77" t="s">
        <v>341</v>
      </c>
      <c r="F77" t="str">
        <f t="shared" si="1"/>
        <v>Inhaúma/Ilha/Ramos</v>
      </c>
    </row>
    <row r="78" spans="1:6">
      <c r="A78">
        <v>102</v>
      </c>
      <c r="B78" t="s">
        <v>353</v>
      </c>
      <c r="C78" s="3">
        <v>6476</v>
      </c>
      <c r="D78">
        <v>13</v>
      </c>
      <c r="E78" t="s">
        <v>341</v>
      </c>
      <c r="F78" t="str">
        <f t="shared" si="1"/>
        <v>Inhaúma/Ilha/Ramos</v>
      </c>
    </row>
    <row r="79" spans="1:6">
      <c r="A79">
        <v>103</v>
      </c>
      <c r="B79" t="s">
        <v>354</v>
      </c>
      <c r="C79" s="3">
        <v>23856</v>
      </c>
      <c r="D79">
        <v>13</v>
      </c>
      <c r="E79" t="s">
        <v>341</v>
      </c>
      <c r="F79" t="str">
        <f t="shared" si="1"/>
        <v>Inhaúma/Ilha/Ramos</v>
      </c>
    </row>
    <row r="80" spans="1:6">
      <c r="A80">
        <v>104</v>
      </c>
      <c r="B80" t="s">
        <v>355</v>
      </c>
      <c r="C80" s="3">
        <v>22971</v>
      </c>
      <c r="D80">
        <v>13</v>
      </c>
      <c r="E80" t="s">
        <v>341</v>
      </c>
      <c r="F80" t="str">
        <f t="shared" si="1"/>
        <v>Inhaúma/Ilha/Ramos</v>
      </c>
    </row>
    <row r="81" spans="1:6">
      <c r="A81">
        <v>105</v>
      </c>
      <c r="B81" t="s">
        <v>356</v>
      </c>
      <c r="C81" s="3">
        <v>1556</v>
      </c>
      <c r="D81">
        <v>13</v>
      </c>
      <c r="E81" t="s">
        <v>341</v>
      </c>
      <c r="F81" t="str">
        <f t="shared" si="1"/>
        <v>Inhaúma/Ilha/Ramos</v>
      </c>
    </row>
    <row r="82" spans="1:6">
      <c r="A82">
        <v>72</v>
      </c>
      <c r="B82" t="s">
        <v>357</v>
      </c>
      <c r="C82" s="3">
        <v>18274</v>
      </c>
      <c r="D82">
        <v>14</v>
      </c>
      <c r="E82" t="s">
        <v>358</v>
      </c>
      <c r="F82" t="str">
        <f t="shared" si="1"/>
        <v>Irajá/Pavuna/Penha</v>
      </c>
    </row>
    <row r="83" spans="1:6">
      <c r="A83">
        <v>73</v>
      </c>
      <c r="B83" t="s">
        <v>359</v>
      </c>
      <c r="C83" s="3">
        <v>24964</v>
      </c>
      <c r="D83">
        <v>14</v>
      </c>
      <c r="E83" t="s">
        <v>358</v>
      </c>
      <c r="F83" t="str">
        <f t="shared" si="1"/>
        <v>Irajá/Pavuna/Penha</v>
      </c>
    </row>
    <row r="84" spans="1:6">
      <c r="A84">
        <v>74</v>
      </c>
      <c r="B84" t="s">
        <v>360</v>
      </c>
      <c r="C84" s="3">
        <v>25465</v>
      </c>
      <c r="D84">
        <v>14</v>
      </c>
      <c r="E84" t="s">
        <v>358</v>
      </c>
      <c r="F84" t="str">
        <f t="shared" si="1"/>
        <v>Irajá/Pavuna/Penha</v>
      </c>
    </row>
    <row r="85" spans="1:6">
      <c r="A85">
        <v>75</v>
      </c>
      <c r="B85" t="s">
        <v>361</v>
      </c>
      <c r="C85" s="3">
        <v>8622</v>
      </c>
      <c r="D85">
        <v>14</v>
      </c>
      <c r="E85" t="s">
        <v>358</v>
      </c>
      <c r="F85" t="str">
        <f t="shared" si="1"/>
        <v>Irajá/Pavuna/Penha</v>
      </c>
    </row>
    <row r="86" spans="1:6">
      <c r="A86">
        <v>76</v>
      </c>
      <c r="B86" t="s">
        <v>358</v>
      </c>
      <c r="C86" s="3">
        <v>96382</v>
      </c>
      <c r="D86">
        <v>14</v>
      </c>
      <c r="E86" t="s">
        <v>358</v>
      </c>
      <c r="F86" t="str">
        <f t="shared" si="1"/>
        <v>Irajá/Pavuna/Penha</v>
      </c>
    </row>
    <row r="87" spans="1:6">
      <c r="A87">
        <v>77</v>
      </c>
      <c r="B87" t="s">
        <v>362</v>
      </c>
      <c r="C87" s="3">
        <v>29245</v>
      </c>
      <c r="D87">
        <v>14</v>
      </c>
      <c r="E87" t="s">
        <v>358</v>
      </c>
      <c r="F87" t="str">
        <f t="shared" si="1"/>
        <v>Irajá/Pavuna/Penha</v>
      </c>
    </row>
    <row r="88" spans="1:6">
      <c r="A88">
        <v>25</v>
      </c>
      <c r="B88" t="s">
        <v>363</v>
      </c>
      <c r="C88" s="3">
        <v>42743</v>
      </c>
      <c r="D88">
        <v>15</v>
      </c>
      <c r="E88" t="s">
        <v>364</v>
      </c>
      <c r="F88" t="str">
        <f t="shared" si="1"/>
        <v>Zona Sul</v>
      </c>
    </row>
    <row r="89" spans="1:6">
      <c r="A89">
        <v>26</v>
      </c>
      <c r="B89" t="s">
        <v>365</v>
      </c>
      <c r="C89" s="3">
        <v>46044</v>
      </c>
      <c r="D89">
        <v>15</v>
      </c>
      <c r="E89" t="s">
        <v>364</v>
      </c>
      <c r="F89" t="str">
        <f t="shared" si="1"/>
        <v>Zona Sul</v>
      </c>
    </row>
    <row r="90" spans="1:6">
      <c r="A90">
        <v>27</v>
      </c>
      <c r="B90" t="s">
        <v>364</v>
      </c>
      <c r="C90" s="3">
        <v>21198</v>
      </c>
      <c r="D90">
        <v>15</v>
      </c>
      <c r="E90" t="s">
        <v>364</v>
      </c>
      <c r="F90" t="str">
        <f t="shared" si="1"/>
        <v>Zona Sul</v>
      </c>
    </row>
    <row r="91" spans="1:6">
      <c r="A91">
        <v>28</v>
      </c>
      <c r="B91" t="s">
        <v>261</v>
      </c>
      <c r="C91" s="3">
        <v>18009</v>
      </c>
      <c r="D91">
        <v>15</v>
      </c>
      <c r="E91" t="s">
        <v>364</v>
      </c>
      <c r="F91" t="str">
        <f t="shared" si="1"/>
        <v>Zona Sul</v>
      </c>
    </row>
    <row r="92" spans="1:6">
      <c r="A92">
        <v>29</v>
      </c>
      <c r="B92" t="s">
        <v>366</v>
      </c>
      <c r="C92" s="3">
        <v>16003</v>
      </c>
      <c r="D92">
        <v>15</v>
      </c>
      <c r="E92" t="s">
        <v>364</v>
      </c>
      <c r="F92" t="str">
        <f t="shared" si="1"/>
        <v>Zona Sul</v>
      </c>
    </row>
    <row r="93" spans="1:6">
      <c r="A93">
        <v>30</v>
      </c>
      <c r="B93" t="s">
        <v>367</v>
      </c>
      <c r="C93" s="3">
        <v>12797</v>
      </c>
      <c r="D93">
        <v>15</v>
      </c>
      <c r="E93" t="s">
        <v>364</v>
      </c>
      <c r="F93" t="str">
        <f t="shared" si="1"/>
        <v>Zona Sul</v>
      </c>
    </row>
    <row r="94" spans="1:6">
      <c r="A94">
        <v>31</v>
      </c>
      <c r="B94" t="s">
        <v>368</v>
      </c>
      <c r="C94" s="3">
        <v>10980</v>
      </c>
      <c r="D94">
        <v>15</v>
      </c>
      <c r="E94" t="s">
        <v>364</v>
      </c>
      <c r="F94" t="str">
        <f t="shared" si="1"/>
        <v>Zona Sul</v>
      </c>
    </row>
    <row r="95" spans="1:6">
      <c r="A95">
        <v>154</v>
      </c>
      <c r="B95" t="s">
        <v>369</v>
      </c>
      <c r="C95" s="3">
        <v>69356</v>
      </c>
      <c r="D95">
        <v>15</v>
      </c>
      <c r="E95" t="s">
        <v>364</v>
      </c>
      <c r="F95" t="str">
        <f t="shared" si="1"/>
        <v>Zona Sul</v>
      </c>
    </row>
    <row r="96" spans="1:6">
      <c r="A96">
        <v>15</v>
      </c>
      <c r="B96" t="s">
        <v>370</v>
      </c>
      <c r="C96" s="3">
        <v>50043</v>
      </c>
      <c r="D96">
        <v>16</v>
      </c>
      <c r="E96" t="s">
        <v>263</v>
      </c>
      <c r="F96" t="str">
        <f t="shared" si="1"/>
        <v>Zona Sul</v>
      </c>
    </row>
    <row r="97" spans="1:6">
      <c r="A97">
        <v>16</v>
      </c>
      <c r="B97" t="s">
        <v>371</v>
      </c>
      <c r="C97" s="3">
        <v>9661</v>
      </c>
      <c r="D97">
        <v>16</v>
      </c>
      <c r="E97" t="s">
        <v>263</v>
      </c>
      <c r="F97" t="str">
        <f t="shared" si="1"/>
        <v>Zona Sul</v>
      </c>
    </row>
    <row r="98" spans="1:6">
      <c r="A98">
        <v>17</v>
      </c>
      <c r="B98" t="s">
        <v>372</v>
      </c>
      <c r="C98" s="3">
        <v>45554</v>
      </c>
      <c r="D98">
        <v>16</v>
      </c>
      <c r="E98" t="s">
        <v>263</v>
      </c>
      <c r="F98" t="str">
        <f t="shared" si="1"/>
        <v>Zona Sul</v>
      </c>
    </row>
    <row r="99" spans="1:6">
      <c r="A99">
        <v>18</v>
      </c>
      <c r="B99" t="s">
        <v>373</v>
      </c>
      <c r="C99" s="3">
        <v>24057</v>
      </c>
      <c r="D99">
        <v>16</v>
      </c>
      <c r="E99" t="s">
        <v>263</v>
      </c>
      <c r="F99" t="str">
        <f t="shared" si="1"/>
        <v>Zona Sul</v>
      </c>
    </row>
    <row r="100" spans="1:6">
      <c r="A100">
        <v>19</v>
      </c>
      <c r="B100" t="s">
        <v>374</v>
      </c>
      <c r="C100" s="3">
        <v>7178</v>
      </c>
      <c r="D100">
        <v>16</v>
      </c>
      <c r="E100" t="s">
        <v>263</v>
      </c>
      <c r="F100" t="str">
        <f t="shared" si="1"/>
        <v>Zona Sul</v>
      </c>
    </row>
    <row r="101" spans="1:6">
      <c r="A101">
        <v>20</v>
      </c>
      <c r="B101" t="s">
        <v>263</v>
      </c>
      <c r="C101" s="3">
        <v>82890</v>
      </c>
      <c r="D101">
        <v>16</v>
      </c>
      <c r="E101" t="s">
        <v>263</v>
      </c>
      <c r="F101" t="str">
        <f t="shared" si="1"/>
        <v>Zona Sul</v>
      </c>
    </row>
    <row r="102" spans="1:6">
      <c r="A102">
        <v>21</v>
      </c>
      <c r="B102" t="s">
        <v>375</v>
      </c>
      <c r="C102" s="3">
        <v>13285</v>
      </c>
      <c r="D102">
        <v>16</v>
      </c>
      <c r="E102" t="s">
        <v>263</v>
      </c>
      <c r="F102" t="str">
        <f t="shared" si="1"/>
        <v>Zona Sul</v>
      </c>
    </row>
    <row r="103" spans="1:6">
      <c r="A103">
        <v>22</v>
      </c>
      <c r="B103" t="s">
        <v>376</v>
      </c>
      <c r="C103" s="3">
        <v>7061</v>
      </c>
      <c r="D103">
        <v>16</v>
      </c>
      <c r="E103" t="s">
        <v>263</v>
      </c>
      <c r="F103" t="str">
        <f t="shared" si="1"/>
        <v>Zona Sul</v>
      </c>
    </row>
    <row r="104" spans="1:6">
      <c r="A104">
        <v>32</v>
      </c>
      <c r="B104" t="s">
        <v>377</v>
      </c>
      <c r="C104" s="3">
        <v>8662</v>
      </c>
      <c r="D104">
        <v>17</v>
      </c>
      <c r="E104" t="s">
        <v>278</v>
      </c>
      <c r="F104" t="str">
        <f t="shared" si="1"/>
        <v>Tijuca/Centro</v>
      </c>
    </row>
    <row r="105" spans="1:6">
      <c r="A105">
        <v>33</v>
      </c>
      <c r="B105" t="s">
        <v>278</v>
      </c>
      <c r="C105" s="3">
        <v>163805</v>
      </c>
      <c r="D105">
        <v>17</v>
      </c>
      <c r="E105" t="s">
        <v>278</v>
      </c>
      <c r="F105" t="str">
        <f t="shared" si="1"/>
        <v>Tijuca/Centro</v>
      </c>
    </row>
    <row r="106" spans="1:6">
      <c r="A106">
        <v>37</v>
      </c>
      <c r="B106" t="s">
        <v>378</v>
      </c>
      <c r="C106" s="3">
        <v>39365</v>
      </c>
      <c r="D106">
        <v>17</v>
      </c>
      <c r="E106" t="s">
        <v>379</v>
      </c>
      <c r="F106" t="str">
        <f t="shared" si="1"/>
        <v>Tijuca/Centro</v>
      </c>
    </row>
    <row r="107" spans="1:6">
      <c r="A107">
        <v>38</v>
      </c>
      <c r="B107" t="s">
        <v>380</v>
      </c>
      <c r="C107" s="3">
        <v>38671</v>
      </c>
      <c r="D107">
        <v>17</v>
      </c>
      <c r="E107" t="s">
        <v>379</v>
      </c>
      <c r="F107" t="str">
        <f t="shared" si="1"/>
        <v>Tijuca/Centro</v>
      </c>
    </row>
    <row r="108" spans="1:6">
      <c r="A108">
        <v>110</v>
      </c>
      <c r="B108" t="s">
        <v>381</v>
      </c>
      <c r="C108" s="3">
        <v>32423</v>
      </c>
      <c r="D108">
        <v>18</v>
      </c>
      <c r="E108" t="s">
        <v>382</v>
      </c>
      <c r="F108" t="str">
        <f t="shared" si="1"/>
        <v>Irajá/Pavuna/Penha</v>
      </c>
    </row>
    <row r="109" spans="1:6">
      <c r="A109">
        <v>111</v>
      </c>
      <c r="B109" t="s">
        <v>383</v>
      </c>
      <c r="C109" s="3">
        <v>27347</v>
      </c>
      <c r="D109">
        <v>18</v>
      </c>
      <c r="E109" t="s">
        <v>382</v>
      </c>
      <c r="F109" t="str">
        <f t="shared" si="1"/>
        <v>Irajá/Pavuna/Penha</v>
      </c>
    </row>
    <row r="110" spans="1:6">
      <c r="A110">
        <v>112</v>
      </c>
      <c r="B110" t="s">
        <v>384</v>
      </c>
      <c r="C110" s="3">
        <v>14049</v>
      </c>
      <c r="D110">
        <v>18</v>
      </c>
      <c r="E110" t="s">
        <v>382</v>
      </c>
      <c r="F110" t="str">
        <f t="shared" si="1"/>
        <v>Irajá/Pavuna/Penha</v>
      </c>
    </row>
    <row r="111" spans="1:6">
      <c r="A111">
        <v>113</v>
      </c>
      <c r="B111" t="s">
        <v>385</v>
      </c>
      <c r="C111" s="3">
        <v>28442</v>
      </c>
      <c r="D111">
        <v>18</v>
      </c>
      <c r="E111" t="s">
        <v>382</v>
      </c>
      <c r="F111" t="str">
        <f t="shared" si="1"/>
        <v>Irajá/Pavuna/Penha</v>
      </c>
    </row>
    <row r="112" spans="1:6">
      <c r="A112">
        <v>114</v>
      </c>
      <c r="B112" t="s">
        <v>382</v>
      </c>
      <c r="C112" s="3">
        <v>97350</v>
      </c>
      <c r="D112">
        <v>18</v>
      </c>
      <c r="E112" t="s">
        <v>382</v>
      </c>
      <c r="F112" t="str">
        <f t="shared" si="1"/>
        <v>Irajá/Pavuna/Penha</v>
      </c>
    </row>
    <row r="113" spans="1:6">
      <c r="A113">
        <v>159</v>
      </c>
      <c r="B113" t="s">
        <v>386</v>
      </c>
      <c r="C113" s="3">
        <v>9202</v>
      </c>
      <c r="D113">
        <v>18</v>
      </c>
      <c r="E113" t="s">
        <v>382</v>
      </c>
      <c r="F113" t="str">
        <f t="shared" si="1"/>
        <v>Irajá/Pavuna/Penha</v>
      </c>
    </row>
    <row r="114" spans="1:6">
      <c r="A114">
        <v>49</v>
      </c>
      <c r="B114" t="s">
        <v>387</v>
      </c>
      <c r="C114" s="3">
        <v>25226</v>
      </c>
      <c r="D114">
        <v>18</v>
      </c>
      <c r="E114" t="s">
        <v>388</v>
      </c>
      <c r="F114" t="str">
        <f t="shared" si="1"/>
        <v>Irajá/Pavuna/Penha</v>
      </c>
    </row>
    <row r="115" spans="1:6">
      <c r="A115">
        <v>51</v>
      </c>
      <c r="B115" t="s">
        <v>389</v>
      </c>
      <c r="C115" s="3">
        <v>9276</v>
      </c>
      <c r="D115">
        <v>19</v>
      </c>
      <c r="E115" t="s">
        <v>318</v>
      </c>
      <c r="F115" t="str">
        <f t="shared" si="1"/>
        <v>Tijuca/Centro</v>
      </c>
    </row>
    <row r="116" spans="1:6">
      <c r="A116">
        <v>57</v>
      </c>
      <c r="B116" t="s">
        <v>390</v>
      </c>
      <c r="C116" s="3">
        <v>8343</v>
      </c>
      <c r="D116">
        <v>19</v>
      </c>
      <c r="E116" t="s">
        <v>318</v>
      </c>
      <c r="F116" t="str">
        <f t="shared" si="1"/>
        <v>Tijuca/Centro</v>
      </c>
    </row>
    <row r="117" spans="1:6">
      <c r="A117">
        <v>58</v>
      </c>
      <c r="B117" t="s">
        <v>391</v>
      </c>
      <c r="C117" s="3">
        <v>8766</v>
      </c>
      <c r="D117">
        <v>19</v>
      </c>
      <c r="E117" t="s">
        <v>318</v>
      </c>
      <c r="F117" t="str">
        <f t="shared" si="1"/>
        <v>Tijuca/Centro</v>
      </c>
    </row>
    <row r="118" spans="1:6">
      <c r="A118">
        <v>59</v>
      </c>
      <c r="B118" t="s">
        <v>392</v>
      </c>
      <c r="C118" s="3">
        <v>12653</v>
      </c>
      <c r="D118">
        <v>19</v>
      </c>
      <c r="E118" t="s">
        <v>318</v>
      </c>
      <c r="F118" t="str">
        <f t="shared" si="1"/>
        <v>Tijuca/Centro</v>
      </c>
    </row>
    <row r="119" spans="1:6">
      <c r="A119">
        <v>60</v>
      </c>
      <c r="B119" t="s">
        <v>393</v>
      </c>
      <c r="C119" s="3">
        <v>10895</v>
      </c>
      <c r="D119">
        <v>19</v>
      </c>
      <c r="E119" t="s">
        <v>318</v>
      </c>
      <c r="F119" t="str">
        <f t="shared" si="1"/>
        <v>Tijuca/Centro</v>
      </c>
    </row>
    <row r="120" spans="1:6">
      <c r="A120">
        <v>65</v>
      </c>
      <c r="B120" t="s">
        <v>394</v>
      </c>
      <c r="C120" s="3">
        <v>42415</v>
      </c>
      <c r="D120">
        <v>19</v>
      </c>
      <c r="E120" t="s">
        <v>318</v>
      </c>
      <c r="F120" t="str">
        <f t="shared" si="1"/>
        <v>Tijuca/Centro</v>
      </c>
    </row>
    <row r="121" spans="1:6">
      <c r="A121">
        <v>10</v>
      </c>
      <c r="B121" t="s">
        <v>395</v>
      </c>
      <c r="C121" s="3">
        <v>26510</v>
      </c>
      <c r="D121">
        <v>19</v>
      </c>
      <c r="E121" t="s">
        <v>395</v>
      </c>
      <c r="F121" t="str">
        <f t="shared" si="1"/>
        <v>Tijuca/Centro</v>
      </c>
    </row>
    <row r="122" spans="1:6">
      <c r="A122">
        <v>11</v>
      </c>
      <c r="B122" t="s">
        <v>396</v>
      </c>
      <c r="C122" s="3">
        <v>17835</v>
      </c>
      <c r="D122">
        <v>19</v>
      </c>
      <c r="E122" t="s">
        <v>395</v>
      </c>
      <c r="F122" t="str">
        <f t="shared" si="1"/>
        <v>Tijuca/Centro</v>
      </c>
    </row>
    <row r="123" spans="1:6">
      <c r="A123">
        <v>12</v>
      </c>
      <c r="B123" t="s">
        <v>397</v>
      </c>
      <c r="C123" s="3">
        <v>25081</v>
      </c>
      <c r="D123">
        <v>19</v>
      </c>
      <c r="E123" t="s">
        <v>395</v>
      </c>
      <c r="F123" t="str">
        <f t="shared" si="1"/>
        <v>Tijuca/Centro</v>
      </c>
    </row>
    <row r="124" spans="1:6">
      <c r="A124">
        <v>158</v>
      </c>
      <c r="B124" t="s">
        <v>398</v>
      </c>
      <c r="C124" s="3">
        <v>15482</v>
      </c>
      <c r="D124">
        <v>19</v>
      </c>
      <c r="E124" t="s">
        <v>395</v>
      </c>
      <c r="F124" t="str">
        <f t="shared" si="1"/>
        <v>Tijuca/Centro</v>
      </c>
    </row>
    <row r="125" spans="1:6">
      <c r="A125">
        <v>35</v>
      </c>
      <c r="B125" t="s">
        <v>399</v>
      </c>
      <c r="C125" s="3">
        <v>25256</v>
      </c>
      <c r="D125">
        <v>19</v>
      </c>
      <c r="E125" t="s">
        <v>379</v>
      </c>
      <c r="F125" t="str">
        <f t="shared" si="1"/>
        <v>Tijuca/Centro</v>
      </c>
    </row>
    <row r="126" spans="1:6">
      <c r="A126">
        <v>36</v>
      </c>
      <c r="B126" t="s">
        <v>379</v>
      </c>
      <c r="C126" s="3">
        <v>86018</v>
      </c>
      <c r="D126">
        <v>19</v>
      </c>
      <c r="E126" t="s">
        <v>379</v>
      </c>
      <c r="F126" t="str">
        <f t="shared" si="1"/>
        <v>Tijuca/Centro</v>
      </c>
    </row>
    <row r="127" spans="1:6">
      <c r="A127">
        <v>43</v>
      </c>
      <c r="B127" t="s">
        <v>400</v>
      </c>
      <c r="C127" s="3">
        <v>78678</v>
      </c>
      <c r="D127">
        <v>20</v>
      </c>
      <c r="E127" t="s">
        <v>400</v>
      </c>
      <c r="F127" t="str">
        <f t="shared" si="1"/>
        <v>Irajá/Pavuna/Penha</v>
      </c>
    </row>
    <row r="128" spans="1:6">
      <c r="A128">
        <v>44</v>
      </c>
      <c r="B128" t="s">
        <v>401</v>
      </c>
      <c r="C128" s="3">
        <v>47816</v>
      </c>
      <c r="D128">
        <v>20</v>
      </c>
      <c r="E128" t="s">
        <v>400</v>
      </c>
      <c r="F128" t="str">
        <f t="shared" si="1"/>
        <v>Irajá/Pavuna/Penha</v>
      </c>
    </row>
    <row r="129" spans="1:6">
      <c r="A129">
        <v>45</v>
      </c>
      <c r="B129" t="s">
        <v>402</v>
      </c>
      <c r="C129" s="3">
        <v>59222</v>
      </c>
      <c r="D129">
        <v>20</v>
      </c>
      <c r="E129" t="s">
        <v>400</v>
      </c>
      <c r="F129" t="str">
        <f t="shared" si="1"/>
        <v>Irajá/Pavuna/Penha</v>
      </c>
    </row>
    <row r="130" spans="1:6">
      <c r="A130">
        <v>46</v>
      </c>
      <c r="B130" t="s">
        <v>403</v>
      </c>
      <c r="C130" s="3">
        <v>45202</v>
      </c>
      <c r="D130">
        <v>20</v>
      </c>
      <c r="E130" t="s">
        <v>388</v>
      </c>
      <c r="F130" t="str">
        <f t="shared" si="1"/>
        <v>Irajá/Pavuna/Penha</v>
      </c>
    </row>
    <row r="131" spans="1:6">
      <c r="A131">
        <v>47</v>
      </c>
      <c r="B131" t="s">
        <v>404</v>
      </c>
      <c r="C131" s="3">
        <v>23923</v>
      </c>
      <c r="D131">
        <v>20</v>
      </c>
      <c r="E131" t="s">
        <v>388</v>
      </c>
      <c r="F131" t="str">
        <f t="shared" ref="F131:F161" si="2">VLOOKUP(D131,$I$7:$L$32,4,0)</f>
        <v>Irajá/Pavuna/Penha</v>
      </c>
    </row>
    <row r="132" spans="1:6">
      <c r="A132">
        <v>48</v>
      </c>
      <c r="B132" t="s">
        <v>388</v>
      </c>
      <c r="C132" s="3">
        <v>41820</v>
      </c>
      <c r="D132">
        <v>20</v>
      </c>
      <c r="E132" t="s">
        <v>388</v>
      </c>
      <c r="F132" t="str">
        <f t="shared" si="2"/>
        <v>Irajá/Pavuna/Penha</v>
      </c>
    </row>
    <row r="133" spans="1:6">
      <c r="A133">
        <v>39</v>
      </c>
      <c r="B133" t="s">
        <v>405</v>
      </c>
      <c r="C133" s="3">
        <v>36160</v>
      </c>
      <c r="D133">
        <v>21</v>
      </c>
      <c r="E133" t="s">
        <v>269</v>
      </c>
      <c r="F133" t="str">
        <f t="shared" si="2"/>
        <v>Inhaúma/Ilha/Ramos</v>
      </c>
    </row>
    <row r="134" spans="1:6">
      <c r="A134">
        <v>40</v>
      </c>
      <c r="B134" t="s">
        <v>406</v>
      </c>
      <c r="C134" s="3">
        <v>18711</v>
      </c>
      <c r="D134">
        <v>21</v>
      </c>
      <c r="E134" t="s">
        <v>269</v>
      </c>
      <c r="F134" t="str">
        <f t="shared" si="2"/>
        <v>Inhaúma/Ilha/Ramos</v>
      </c>
    </row>
    <row r="135" spans="1:6">
      <c r="A135">
        <v>41</v>
      </c>
      <c r="B135" t="s">
        <v>269</v>
      </c>
      <c r="C135" s="3">
        <v>40792</v>
      </c>
      <c r="D135">
        <v>21</v>
      </c>
      <c r="E135" t="s">
        <v>269</v>
      </c>
      <c r="F135" t="str">
        <f t="shared" si="2"/>
        <v>Inhaúma/Ilha/Ramos</v>
      </c>
    </row>
    <row r="136" spans="1:6">
      <c r="A136">
        <v>42</v>
      </c>
      <c r="B136" t="s">
        <v>268</v>
      </c>
      <c r="C136" s="3">
        <v>57514</v>
      </c>
      <c r="D136">
        <v>21</v>
      </c>
      <c r="E136" t="s">
        <v>269</v>
      </c>
      <c r="F136" t="str">
        <f t="shared" si="2"/>
        <v>Inhaúma/Ilha/Ramos</v>
      </c>
    </row>
    <row r="137" spans="1:6">
      <c r="A137">
        <v>157</v>
      </c>
      <c r="B137" t="s">
        <v>407</v>
      </c>
      <c r="C137" s="3">
        <v>129770</v>
      </c>
      <c r="D137">
        <v>21</v>
      </c>
      <c r="E137" t="s">
        <v>269</v>
      </c>
      <c r="F137" t="str">
        <f t="shared" si="2"/>
        <v>Inhaúma/Ilha/Ramos</v>
      </c>
    </row>
    <row r="138" spans="1:6">
      <c r="A138">
        <v>149</v>
      </c>
      <c r="B138" t="s">
        <v>271</v>
      </c>
      <c r="C138" s="3">
        <v>217333</v>
      </c>
      <c r="D138">
        <v>22</v>
      </c>
      <c r="E138" t="s">
        <v>271</v>
      </c>
      <c r="F138" t="str">
        <f t="shared" si="2"/>
        <v>Barra/Santa Cruz</v>
      </c>
    </row>
    <row r="139" spans="1:6">
      <c r="A139">
        <v>148</v>
      </c>
      <c r="B139" t="s">
        <v>408</v>
      </c>
      <c r="C139" s="3">
        <v>94626</v>
      </c>
      <c r="D139">
        <v>23</v>
      </c>
      <c r="E139" t="s">
        <v>271</v>
      </c>
      <c r="F139" t="str">
        <f t="shared" si="2"/>
        <v>Barra/Santa Cruz</v>
      </c>
    </row>
    <row r="140" spans="1:6">
      <c r="A140">
        <v>150</v>
      </c>
      <c r="B140" t="s">
        <v>409</v>
      </c>
      <c r="C140" s="3">
        <v>56575</v>
      </c>
      <c r="D140">
        <v>23</v>
      </c>
      <c r="E140" t="s">
        <v>271</v>
      </c>
      <c r="F140" t="str">
        <f t="shared" si="2"/>
        <v>Barra/Santa Cruz</v>
      </c>
    </row>
    <row r="141" spans="1:6">
      <c r="A141">
        <v>5</v>
      </c>
      <c r="B141" t="s">
        <v>410</v>
      </c>
      <c r="C141" s="3">
        <v>41142</v>
      </c>
      <c r="D141">
        <v>24</v>
      </c>
      <c r="E141" t="s">
        <v>410</v>
      </c>
      <c r="F141" t="str">
        <f t="shared" si="2"/>
        <v>Tijuca/Centro</v>
      </c>
    </row>
    <row r="142" spans="1:6">
      <c r="A142">
        <v>1</v>
      </c>
      <c r="B142" t="s">
        <v>273</v>
      </c>
      <c r="C142" s="3">
        <v>2749</v>
      </c>
      <c r="D142">
        <v>24</v>
      </c>
      <c r="E142" t="s">
        <v>411</v>
      </c>
      <c r="F142" t="str">
        <f t="shared" si="2"/>
        <v>Tijuca/Centro</v>
      </c>
    </row>
    <row r="143" spans="1:6">
      <c r="A143">
        <v>2</v>
      </c>
      <c r="B143" t="s">
        <v>412</v>
      </c>
      <c r="C143" s="3">
        <v>13108</v>
      </c>
      <c r="D143">
        <v>24</v>
      </c>
      <c r="E143" t="s">
        <v>411</v>
      </c>
      <c r="F143" t="str">
        <f t="shared" si="2"/>
        <v>Tijuca/Centro</v>
      </c>
    </row>
    <row r="144" spans="1:6">
      <c r="A144">
        <v>3</v>
      </c>
      <c r="B144" t="s">
        <v>413</v>
      </c>
      <c r="C144" s="3">
        <v>12330</v>
      </c>
      <c r="D144">
        <v>24</v>
      </c>
      <c r="E144" t="s">
        <v>411</v>
      </c>
      <c r="F144" t="str">
        <f t="shared" si="2"/>
        <v>Tijuca/Centro</v>
      </c>
    </row>
    <row r="145" spans="1:6">
      <c r="A145">
        <v>4</v>
      </c>
      <c r="B145" t="s">
        <v>414</v>
      </c>
      <c r="C145" s="3">
        <v>20477</v>
      </c>
      <c r="D145">
        <v>24</v>
      </c>
      <c r="E145" t="s">
        <v>411</v>
      </c>
      <c r="F145" t="str">
        <f t="shared" si="2"/>
        <v>Tijuca/Centro</v>
      </c>
    </row>
    <row r="146" spans="1:6">
      <c r="A146">
        <v>6</v>
      </c>
      <c r="B146" t="s">
        <v>415</v>
      </c>
      <c r="C146" s="3">
        <v>12556</v>
      </c>
      <c r="D146">
        <v>24</v>
      </c>
      <c r="E146" t="s">
        <v>416</v>
      </c>
      <c r="F146" t="str">
        <f t="shared" si="2"/>
        <v>Tijuca/Centro</v>
      </c>
    </row>
    <row r="147" spans="1:6">
      <c r="A147">
        <v>7</v>
      </c>
      <c r="B147" t="s">
        <v>416</v>
      </c>
      <c r="C147" s="3">
        <v>43764</v>
      </c>
      <c r="D147">
        <v>24</v>
      </c>
      <c r="E147" t="s">
        <v>416</v>
      </c>
      <c r="F147" t="str">
        <f t="shared" si="2"/>
        <v>Tijuca/Centro</v>
      </c>
    </row>
    <row r="148" spans="1:6">
      <c r="A148">
        <v>8</v>
      </c>
      <c r="B148" t="s">
        <v>417</v>
      </c>
      <c r="C148" s="3">
        <v>5466</v>
      </c>
      <c r="D148">
        <v>24</v>
      </c>
      <c r="E148" t="s">
        <v>416</v>
      </c>
      <c r="F148" t="str">
        <f t="shared" si="2"/>
        <v>Tijuca/Centro</v>
      </c>
    </row>
    <row r="149" spans="1:6">
      <c r="A149">
        <v>9</v>
      </c>
      <c r="B149" t="s">
        <v>418</v>
      </c>
      <c r="C149" s="3">
        <v>17189</v>
      </c>
      <c r="D149">
        <v>24</v>
      </c>
      <c r="E149" t="s">
        <v>416</v>
      </c>
      <c r="F149" t="str">
        <f t="shared" si="2"/>
        <v>Tijuca/Centro</v>
      </c>
    </row>
    <row r="150" spans="1:6">
      <c r="A150">
        <v>14</v>
      </c>
      <c r="B150" t="s">
        <v>419</v>
      </c>
      <c r="C150" s="3">
        <v>40926</v>
      </c>
      <c r="D150">
        <v>24</v>
      </c>
      <c r="E150" t="s">
        <v>420</v>
      </c>
      <c r="F150" t="str">
        <f t="shared" si="2"/>
        <v>Tijuca/Centro</v>
      </c>
    </row>
    <row r="151" spans="1:6">
      <c r="A151">
        <v>115</v>
      </c>
      <c r="B151" t="s">
        <v>421</v>
      </c>
      <c r="C151" s="3">
        <v>157326</v>
      </c>
      <c r="D151">
        <v>25</v>
      </c>
      <c r="E151" t="s">
        <v>421</v>
      </c>
      <c r="F151" t="str">
        <f t="shared" si="2"/>
        <v>Jacarepaguá</v>
      </c>
    </row>
    <row r="152" spans="1:6">
      <c r="A152">
        <v>116</v>
      </c>
      <c r="B152" t="s">
        <v>422</v>
      </c>
      <c r="C152" s="3">
        <v>24172</v>
      </c>
      <c r="D152">
        <v>25</v>
      </c>
      <c r="E152" t="s">
        <v>421</v>
      </c>
      <c r="F152" t="str">
        <f t="shared" si="2"/>
        <v>Jacarepaguá</v>
      </c>
    </row>
    <row r="153" spans="1:6">
      <c r="A153">
        <v>117</v>
      </c>
      <c r="B153" t="s">
        <v>423</v>
      </c>
      <c r="C153" s="3">
        <v>17715</v>
      </c>
      <c r="D153">
        <v>25</v>
      </c>
      <c r="E153" t="s">
        <v>421</v>
      </c>
      <c r="F153" t="str">
        <f t="shared" si="2"/>
        <v>Jacarepaguá</v>
      </c>
    </row>
    <row r="154" spans="1:6">
      <c r="A154">
        <v>119</v>
      </c>
      <c r="B154" t="s">
        <v>424</v>
      </c>
      <c r="C154" s="3">
        <v>31189</v>
      </c>
      <c r="D154">
        <v>25</v>
      </c>
      <c r="E154" t="s">
        <v>421</v>
      </c>
      <c r="F154" t="str">
        <f t="shared" si="2"/>
        <v>Jacarepaguá</v>
      </c>
    </row>
    <row r="155" spans="1:6">
      <c r="A155">
        <v>122</v>
      </c>
      <c r="B155" t="s">
        <v>274</v>
      </c>
      <c r="C155" s="3">
        <v>102126</v>
      </c>
      <c r="D155">
        <v>25</v>
      </c>
      <c r="E155" t="s">
        <v>421</v>
      </c>
      <c r="F155" t="str">
        <f t="shared" si="2"/>
        <v>Jacarepaguá</v>
      </c>
    </row>
    <row r="156" spans="1:6">
      <c r="A156">
        <v>118</v>
      </c>
      <c r="B156" t="s">
        <v>425</v>
      </c>
      <c r="C156" s="3">
        <v>36515</v>
      </c>
      <c r="D156">
        <v>26</v>
      </c>
      <c r="E156" t="s">
        <v>421</v>
      </c>
      <c r="F156" t="str">
        <f t="shared" si="2"/>
        <v>Jacarepaguá</v>
      </c>
    </row>
    <row r="157" spans="1:6">
      <c r="A157">
        <v>120</v>
      </c>
      <c r="B157" t="s">
        <v>426</v>
      </c>
      <c r="C157" s="3">
        <v>70511</v>
      </c>
      <c r="D157">
        <v>26</v>
      </c>
      <c r="E157" t="s">
        <v>421</v>
      </c>
      <c r="F157" t="str">
        <f t="shared" si="2"/>
        <v>Jacarepaguá</v>
      </c>
    </row>
    <row r="158" spans="1:6">
      <c r="A158">
        <v>121</v>
      </c>
      <c r="B158" t="s">
        <v>427</v>
      </c>
      <c r="C158" s="3">
        <v>34709</v>
      </c>
      <c r="D158">
        <v>26</v>
      </c>
      <c r="E158" t="s">
        <v>421</v>
      </c>
      <c r="F158" t="str">
        <f t="shared" si="2"/>
        <v>Jacarepaguá</v>
      </c>
    </row>
    <row r="159" spans="1:6">
      <c r="A159">
        <v>123</v>
      </c>
      <c r="B159" t="s">
        <v>428</v>
      </c>
      <c r="C159" s="3">
        <v>37856</v>
      </c>
      <c r="D159">
        <v>26</v>
      </c>
      <c r="E159" t="s">
        <v>421</v>
      </c>
      <c r="F159" t="str">
        <f t="shared" si="2"/>
        <v>Jacarepaguá</v>
      </c>
    </row>
    <row r="160" spans="1:6">
      <c r="A160">
        <v>124</v>
      </c>
      <c r="B160" t="s">
        <v>429</v>
      </c>
      <c r="C160" s="3">
        <v>64147</v>
      </c>
      <c r="D160">
        <v>26</v>
      </c>
      <c r="E160" t="s">
        <v>421</v>
      </c>
      <c r="F160" t="str">
        <f t="shared" si="2"/>
        <v>Jacarepaguá</v>
      </c>
    </row>
    <row r="161" spans="1:6">
      <c r="A161">
        <v>125</v>
      </c>
      <c r="B161" t="s">
        <v>430</v>
      </c>
      <c r="C161" s="3">
        <v>32279</v>
      </c>
      <c r="D161">
        <v>26</v>
      </c>
      <c r="E161" t="s">
        <v>421</v>
      </c>
      <c r="F161" t="str">
        <f t="shared" si="2"/>
        <v>Jacarepaguá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workbookViewId="0">
      <selection activeCell="F37" sqref="F37"/>
    </sheetView>
  </sheetViews>
  <sheetFormatPr baseColWidth="10" defaultRowHeight="15" x14ac:dyDescent="0"/>
  <cols>
    <col min="1" max="1" width="26.33203125" bestFit="1" customWidth="1"/>
    <col min="2" max="2" width="10.83203125" style="13"/>
    <col min="3" max="3" width="23.33203125" bestFit="1" customWidth="1"/>
  </cols>
  <sheetData>
    <row r="1" spans="1:3" s="5" customFormat="1">
      <c r="A1" s="5" t="s">
        <v>280</v>
      </c>
      <c r="B1" s="12" t="s">
        <v>431</v>
      </c>
      <c r="C1" s="5" t="s">
        <v>276</v>
      </c>
    </row>
    <row r="2" spans="1:3">
      <c r="A2" t="s">
        <v>244</v>
      </c>
      <c r="B2" s="13">
        <v>1</v>
      </c>
      <c r="C2" t="s">
        <v>432</v>
      </c>
    </row>
    <row r="3" spans="1:3">
      <c r="A3" t="s">
        <v>283</v>
      </c>
      <c r="B3" s="13">
        <v>2</v>
      </c>
      <c r="C3" t="s">
        <v>432</v>
      </c>
    </row>
    <row r="4" spans="1:3">
      <c r="A4" t="s">
        <v>284</v>
      </c>
      <c r="B4" s="13">
        <v>2</v>
      </c>
      <c r="C4" t="s">
        <v>432</v>
      </c>
    </row>
    <row r="5" spans="1:3">
      <c r="A5" t="s">
        <v>285</v>
      </c>
      <c r="B5" s="13">
        <v>2</v>
      </c>
      <c r="C5" t="s">
        <v>432</v>
      </c>
    </row>
    <row r="6" spans="1:3">
      <c r="A6" t="s">
        <v>265</v>
      </c>
      <c r="B6" s="13">
        <v>3</v>
      </c>
      <c r="C6" t="s">
        <v>434</v>
      </c>
    </row>
    <row r="7" spans="1:3">
      <c r="A7" t="s">
        <v>287</v>
      </c>
      <c r="B7" s="13">
        <v>3</v>
      </c>
      <c r="C7" t="s">
        <v>434</v>
      </c>
    </row>
    <row r="8" spans="1:3">
      <c r="A8" t="s">
        <v>286</v>
      </c>
      <c r="B8" s="13">
        <v>3</v>
      </c>
      <c r="C8" t="s">
        <v>434</v>
      </c>
    </row>
    <row r="9" spans="1:3">
      <c r="A9" t="s">
        <v>288</v>
      </c>
      <c r="B9" s="13">
        <v>3</v>
      </c>
      <c r="C9" t="s">
        <v>434</v>
      </c>
    </row>
    <row r="10" spans="1:3">
      <c r="A10" t="s">
        <v>289</v>
      </c>
      <c r="B10" s="13">
        <v>3</v>
      </c>
      <c r="C10" t="s">
        <v>434</v>
      </c>
    </row>
    <row r="11" spans="1:3">
      <c r="A11" t="s">
        <v>290</v>
      </c>
      <c r="B11" s="13">
        <v>3</v>
      </c>
      <c r="C11" t="s">
        <v>434</v>
      </c>
    </row>
    <row r="12" spans="1:3">
      <c r="A12" t="s">
        <v>291</v>
      </c>
      <c r="B12" s="13">
        <v>4</v>
      </c>
      <c r="C12" t="s">
        <v>437</v>
      </c>
    </row>
    <row r="13" spans="1:3">
      <c r="A13" t="s">
        <v>293</v>
      </c>
      <c r="B13" s="13">
        <v>4</v>
      </c>
      <c r="C13" t="s">
        <v>437</v>
      </c>
    </row>
    <row r="14" spans="1:3">
      <c r="A14" t="s">
        <v>294</v>
      </c>
      <c r="B14" s="13">
        <v>4</v>
      </c>
      <c r="C14" t="s">
        <v>437</v>
      </c>
    </row>
    <row r="15" spans="1:3">
      <c r="A15" t="s">
        <v>295</v>
      </c>
      <c r="B15" s="13">
        <v>4</v>
      </c>
      <c r="C15" t="s">
        <v>437</v>
      </c>
    </row>
    <row r="16" spans="1:3">
      <c r="A16" t="s">
        <v>296</v>
      </c>
      <c r="B16" s="13">
        <v>5</v>
      </c>
      <c r="C16" t="s">
        <v>437</v>
      </c>
    </row>
    <row r="17" spans="1:3">
      <c r="A17" t="s">
        <v>297</v>
      </c>
      <c r="B17" s="13">
        <v>5</v>
      </c>
      <c r="C17" t="s">
        <v>437</v>
      </c>
    </row>
    <row r="18" spans="1:3">
      <c r="A18" t="s">
        <v>298</v>
      </c>
      <c r="B18" s="13">
        <v>5</v>
      </c>
      <c r="C18" t="s">
        <v>437</v>
      </c>
    </row>
    <row r="19" spans="1:3">
      <c r="A19" t="s">
        <v>299</v>
      </c>
      <c r="B19" s="13">
        <v>5</v>
      </c>
      <c r="C19" t="s">
        <v>437</v>
      </c>
    </row>
    <row r="20" spans="1:3">
      <c r="A20" t="s">
        <v>300</v>
      </c>
      <c r="B20" s="13">
        <v>5</v>
      </c>
      <c r="C20" t="s">
        <v>437</v>
      </c>
    </row>
    <row r="21" spans="1:3">
      <c r="A21" t="s">
        <v>301</v>
      </c>
      <c r="B21" s="13">
        <v>5</v>
      </c>
      <c r="C21" t="s">
        <v>437</v>
      </c>
    </row>
    <row r="22" spans="1:3">
      <c r="A22" t="s">
        <v>302</v>
      </c>
      <c r="B22" s="13">
        <v>5</v>
      </c>
      <c r="C22" t="s">
        <v>437</v>
      </c>
    </row>
    <row r="23" spans="1:3">
      <c r="A23" t="s">
        <v>303</v>
      </c>
      <c r="B23" s="13">
        <v>5</v>
      </c>
      <c r="C23" t="s">
        <v>437</v>
      </c>
    </row>
    <row r="24" spans="1:3">
      <c r="A24" t="s">
        <v>250</v>
      </c>
      <c r="B24" s="13">
        <v>6</v>
      </c>
      <c r="C24" t="s">
        <v>250</v>
      </c>
    </row>
    <row r="25" spans="1:3">
      <c r="A25" t="s">
        <v>304</v>
      </c>
      <c r="B25" s="13">
        <v>7</v>
      </c>
      <c r="C25" t="s">
        <v>250</v>
      </c>
    </row>
    <row r="26" spans="1:3">
      <c r="A26" t="s">
        <v>305</v>
      </c>
      <c r="B26" s="13">
        <v>7</v>
      </c>
      <c r="C26" t="s">
        <v>250</v>
      </c>
    </row>
    <row r="27" spans="1:3">
      <c r="A27" t="s">
        <v>306</v>
      </c>
      <c r="B27" s="13">
        <v>7</v>
      </c>
      <c r="C27" t="s">
        <v>250</v>
      </c>
    </row>
    <row r="28" spans="1:3">
      <c r="A28" t="s">
        <v>307</v>
      </c>
      <c r="B28" s="13">
        <v>7</v>
      </c>
      <c r="C28" t="s">
        <v>250</v>
      </c>
    </row>
    <row r="29" spans="1:3">
      <c r="A29" t="s">
        <v>308</v>
      </c>
      <c r="B29" s="13">
        <v>8</v>
      </c>
      <c r="C29" t="s">
        <v>434</v>
      </c>
    </row>
    <row r="30" spans="1:3">
      <c r="A30" t="s">
        <v>309</v>
      </c>
      <c r="B30" s="13">
        <v>8</v>
      </c>
      <c r="C30" t="s">
        <v>434</v>
      </c>
    </row>
    <row r="31" spans="1:3">
      <c r="A31" t="s">
        <v>310</v>
      </c>
      <c r="B31" s="13">
        <v>8</v>
      </c>
      <c r="C31" t="s">
        <v>434</v>
      </c>
    </row>
    <row r="32" spans="1:3">
      <c r="A32" t="s">
        <v>311</v>
      </c>
      <c r="B32" s="13">
        <v>8</v>
      </c>
      <c r="C32" t="s">
        <v>434</v>
      </c>
    </row>
    <row r="33" spans="1:3">
      <c r="A33" t="s">
        <v>252</v>
      </c>
      <c r="B33" s="13">
        <v>8</v>
      </c>
      <c r="C33" t="s">
        <v>434</v>
      </c>
    </row>
    <row r="34" spans="1:3">
      <c r="A34" t="s">
        <v>253</v>
      </c>
      <c r="B34" s="13">
        <v>8</v>
      </c>
      <c r="C34" t="s">
        <v>434</v>
      </c>
    </row>
    <row r="35" spans="1:3">
      <c r="A35" t="s">
        <v>312</v>
      </c>
      <c r="B35" s="13">
        <v>8</v>
      </c>
      <c r="C35" t="s">
        <v>434</v>
      </c>
    </row>
    <row r="36" spans="1:3">
      <c r="A36" t="s">
        <v>313</v>
      </c>
      <c r="B36" s="13">
        <v>8</v>
      </c>
      <c r="C36" t="s">
        <v>434</v>
      </c>
    </row>
    <row r="37" spans="1:3">
      <c r="A37" t="s">
        <v>314</v>
      </c>
      <c r="B37" s="13">
        <v>8</v>
      </c>
      <c r="C37" t="s">
        <v>434</v>
      </c>
    </row>
    <row r="38" spans="1:3">
      <c r="A38" t="s">
        <v>315</v>
      </c>
      <c r="B38" s="13">
        <v>8</v>
      </c>
      <c r="C38" t="s">
        <v>434</v>
      </c>
    </row>
    <row r="39" spans="1:3">
      <c r="A39" t="s">
        <v>316</v>
      </c>
      <c r="B39" s="13">
        <v>8</v>
      </c>
      <c r="C39" t="s">
        <v>434</v>
      </c>
    </row>
    <row r="40" spans="1:3">
      <c r="A40" t="s">
        <v>317</v>
      </c>
      <c r="B40" s="13">
        <v>9</v>
      </c>
      <c r="C40" t="s">
        <v>434</v>
      </c>
    </row>
    <row r="41" spans="1:3">
      <c r="A41" t="s">
        <v>319</v>
      </c>
      <c r="B41" s="13">
        <v>9</v>
      </c>
      <c r="C41" t="s">
        <v>434</v>
      </c>
    </row>
    <row r="42" spans="1:3">
      <c r="A42" t="s">
        <v>318</v>
      </c>
      <c r="B42" s="13">
        <v>9</v>
      </c>
      <c r="C42" t="s">
        <v>434</v>
      </c>
    </row>
    <row r="43" spans="1:3">
      <c r="A43" t="s">
        <v>320</v>
      </c>
      <c r="B43" s="13">
        <v>9</v>
      </c>
      <c r="C43" t="s">
        <v>434</v>
      </c>
    </row>
    <row r="44" spans="1:3">
      <c r="A44" t="s">
        <v>321</v>
      </c>
      <c r="B44" s="13">
        <v>9</v>
      </c>
      <c r="C44" t="s">
        <v>434</v>
      </c>
    </row>
    <row r="45" spans="1:3">
      <c r="A45" t="s">
        <v>322</v>
      </c>
      <c r="B45" s="13">
        <v>9</v>
      </c>
      <c r="C45" t="s">
        <v>434</v>
      </c>
    </row>
    <row r="46" spans="1:3">
      <c r="A46" t="s">
        <v>323</v>
      </c>
      <c r="B46" s="13">
        <v>9</v>
      </c>
      <c r="C46" t="s">
        <v>434</v>
      </c>
    </row>
    <row r="47" spans="1:3">
      <c r="A47" t="s">
        <v>324</v>
      </c>
      <c r="B47" s="13">
        <v>9</v>
      </c>
      <c r="C47" t="s">
        <v>434</v>
      </c>
    </row>
    <row r="48" spans="1:3">
      <c r="A48" t="s">
        <v>325</v>
      </c>
      <c r="B48" s="13">
        <v>9</v>
      </c>
      <c r="C48" t="s">
        <v>434</v>
      </c>
    </row>
    <row r="49" spans="1:3">
      <c r="A49" t="s">
        <v>326</v>
      </c>
      <c r="B49" s="13">
        <v>9</v>
      </c>
      <c r="C49" t="s">
        <v>434</v>
      </c>
    </row>
    <row r="50" spans="1:3">
      <c r="A50" t="s">
        <v>327</v>
      </c>
      <c r="B50" s="13">
        <v>9</v>
      </c>
      <c r="C50" t="s">
        <v>434</v>
      </c>
    </row>
    <row r="51" spans="1:3">
      <c r="A51" t="s">
        <v>328</v>
      </c>
      <c r="B51" s="13">
        <v>10</v>
      </c>
      <c r="C51" t="s">
        <v>277</v>
      </c>
    </row>
    <row r="52" spans="1:3">
      <c r="A52" t="s">
        <v>255</v>
      </c>
      <c r="B52" s="13">
        <v>10</v>
      </c>
      <c r="C52" t="s">
        <v>277</v>
      </c>
    </row>
    <row r="53" spans="1:3">
      <c r="A53" t="s">
        <v>329</v>
      </c>
      <c r="B53" s="13">
        <v>11</v>
      </c>
      <c r="C53" t="s">
        <v>436</v>
      </c>
    </row>
    <row r="54" spans="1:3">
      <c r="A54" t="s">
        <v>331</v>
      </c>
      <c r="B54" s="13">
        <v>11</v>
      </c>
      <c r="C54" t="s">
        <v>436</v>
      </c>
    </row>
    <row r="55" spans="1:3">
      <c r="A55" t="s">
        <v>256</v>
      </c>
      <c r="B55" s="13">
        <v>11</v>
      </c>
      <c r="C55" t="s">
        <v>436</v>
      </c>
    </row>
    <row r="56" spans="1:3">
      <c r="A56" t="s">
        <v>330</v>
      </c>
      <c r="B56" s="13">
        <v>11</v>
      </c>
      <c r="C56" t="s">
        <v>436</v>
      </c>
    </row>
    <row r="57" spans="1:3">
      <c r="A57" t="s">
        <v>332</v>
      </c>
      <c r="B57" s="13">
        <v>11</v>
      </c>
      <c r="C57" t="s">
        <v>436</v>
      </c>
    </row>
    <row r="58" spans="1:3">
      <c r="A58" t="s">
        <v>333</v>
      </c>
      <c r="B58" s="13">
        <v>11</v>
      </c>
      <c r="C58" t="s">
        <v>436</v>
      </c>
    </row>
    <row r="59" spans="1:3">
      <c r="A59" t="s">
        <v>334</v>
      </c>
      <c r="B59" s="13">
        <v>11</v>
      </c>
      <c r="C59" t="s">
        <v>436</v>
      </c>
    </row>
    <row r="60" spans="1:3">
      <c r="A60" t="s">
        <v>335</v>
      </c>
      <c r="B60" s="13">
        <v>12</v>
      </c>
      <c r="C60" t="s">
        <v>432</v>
      </c>
    </row>
    <row r="61" spans="1:3">
      <c r="A61" t="s">
        <v>336</v>
      </c>
      <c r="B61" s="13">
        <v>12</v>
      </c>
      <c r="C61" t="s">
        <v>432</v>
      </c>
    </row>
    <row r="62" spans="1:3">
      <c r="A62" t="s">
        <v>337</v>
      </c>
      <c r="B62" s="13">
        <v>12</v>
      </c>
      <c r="C62" t="s">
        <v>432</v>
      </c>
    </row>
    <row r="63" spans="1:3">
      <c r="A63" t="s">
        <v>338</v>
      </c>
      <c r="B63" s="13">
        <v>12</v>
      </c>
      <c r="C63" t="s">
        <v>432</v>
      </c>
    </row>
    <row r="64" spans="1:3">
      <c r="A64" t="s">
        <v>339</v>
      </c>
      <c r="B64" s="13">
        <v>12</v>
      </c>
      <c r="C64" t="s">
        <v>432</v>
      </c>
    </row>
    <row r="65" spans="1:3">
      <c r="A65" t="s">
        <v>258</v>
      </c>
      <c r="B65" s="13">
        <v>12</v>
      </c>
      <c r="C65" t="s">
        <v>432</v>
      </c>
    </row>
    <row r="66" spans="1:3">
      <c r="A66" t="s">
        <v>340</v>
      </c>
      <c r="B66" s="13">
        <v>13</v>
      </c>
      <c r="C66" t="s">
        <v>436</v>
      </c>
    </row>
    <row r="67" spans="1:3">
      <c r="A67" t="s">
        <v>342</v>
      </c>
      <c r="B67" s="13">
        <v>13</v>
      </c>
      <c r="C67" t="s">
        <v>436</v>
      </c>
    </row>
    <row r="68" spans="1:3">
      <c r="A68" t="s">
        <v>343</v>
      </c>
      <c r="B68" s="13">
        <v>13</v>
      </c>
      <c r="C68" t="s">
        <v>436</v>
      </c>
    </row>
    <row r="69" spans="1:3">
      <c r="A69" t="s">
        <v>344</v>
      </c>
      <c r="B69" s="13">
        <v>13</v>
      </c>
      <c r="C69" t="s">
        <v>436</v>
      </c>
    </row>
    <row r="70" spans="1:3">
      <c r="A70" t="s">
        <v>345</v>
      </c>
      <c r="B70" s="13">
        <v>13</v>
      </c>
      <c r="C70" t="s">
        <v>436</v>
      </c>
    </row>
    <row r="71" spans="1:3">
      <c r="A71" t="s">
        <v>346</v>
      </c>
      <c r="B71" s="13">
        <v>13</v>
      </c>
      <c r="C71" t="s">
        <v>436</v>
      </c>
    </row>
    <row r="72" spans="1:3">
      <c r="A72" t="s">
        <v>347</v>
      </c>
      <c r="B72" s="13">
        <v>13</v>
      </c>
      <c r="C72" t="s">
        <v>436</v>
      </c>
    </row>
    <row r="73" spans="1:3">
      <c r="A73" t="s">
        <v>348</v>
      </c>
      <c r="B73" s="13">
        <v>13</v>
      </c>
      <c r="C73" t="s">
        <v>436</v>
      </c>
    </row>
    <row r="74" spans="1:3">
      <c r="A74" t="s">
        <v>349</v>
      </c>
      <c r="B74" s="13">
        <v>13</v>
      </c>
      <c r="C74" t="s">
        <v>436</v>
      </c>
    </row>
    <row r="75" spans="1:3">
      <c r="A75" t="s">
        <v>350</v>
      </c>
      <c r="B75" s="13">
        <v>13</v>
      </c>
      <c r="C75" t="s">
        <v>436</v>
      </c>
    </row>
    <row r="76" spans="1:3">
      <c r="A76" t="s">
        <v>351</v>
      </c>
      <c r="B76" s="13">
        <v>13</v>
      </c>
      <c r="C76" t="s">
        <v>436</v>
      </c>
    </row>
    <row r="77" spans="1:3">
      <c r="A77" t="s">
        <v>352</v>
      </c>
      <c r="B77" s="13">
        <v>13</v>
      </c>
      <c r="C77" t="s">
        <v>436</v>
      </c>
    </row>
    <row r="78" spans="1:3">
      <c r="A78" t="s">
        <v>353</v>
      </c>
      <c r="B78" s="13">
        <v>13</v>
      </c>
      <c r="C78" t="s">
        <v>436</v>
      </c>
    </row>
    <row r="79" spans="1:3">
      <c r="A79" t="s">
        <v>354</v>
      </c>
      <c r="B79" s="13">
        <v>13</v>
      </c>
      <c r="C79" t="s">
        <v>436</v>
      </c>
    </row>
    <row r="80" spans="1:3">
      <c r="A80" t="s">
        <v>355</v>
      </c>
      <c r="B80" s="13">
        <v>13</v>
      </c>
      <c r="C80" t="s">
        <v>436</v>
      </c>
    </row>
    <row r="81" spans="1:3">
      <c r="A81" t="s">
        <v>356</v>
      </c>
      <c r="B81" s="13">
        <v>13</v>
      </c>
      <c r="C81" t="s">
        <v>436</v>
      </c>
    </row>
    <row r="82" spans="1:3">
      <c r="A82" t="s">
        <v>357</v>
      </c>
      <c r="B82" s="13">
        <v>14</v>
      </c>
      <c r="C82" t="s">
        <v>433</v>
      </c>
    </row>
    <row r="83" spans="1:3">
      <c r="A83" t="s">
        <v>359</v>
      </c>
      <c r="B83" s="13">
        <v>14</v>
      </c>
      <c r="C83" t="s">
        <v>433</v>
      </c>
    </row>
    <row r="84" spans="1:3">
      <c r="A84" t="s">
        <v>360</v>
      </c>
      <c r="B84" s="13">
        <v>14</v>
      </c>
      <c r="C84" t="s">
        <v>433</v>
      </c>
    </row>
    <row r="85" spans="1:3">
      <c r="A85" t="s">
        <v>361</v>
      </c>
      <c r="B85" s="13">
        <v>14</v>
      </c>
      <c r="C85" t="s">
        <v>433</v>
      </c>
    </row>
    <row r="86" spans="1:3">
      <c r="A86" t="s">
        <v>358</v>
      </c>
      <c r="B86" s="13">
        <v>14</v>
      </c>
      <c r="C86" t="s">
        <v>433</v>
      </c>
    </row>
    <row r="87" spans="1:3">
      <c r="A87" t="s">
        <v>362</v>
      </c>
      <c r="B87" s="13">
        <v>14</v>
      </c>
      <c r="C87" t="s">
        <v>433</v>
      </c>
    </row>
    <row r="88" spans="1:3">
      <c r="A88" t="s">
        <v>363</v>
      </c>
      <c r="B88" s="13">
        <v>15</v>
      </c>
      <c r="C88" t="s">
        <v>277</v>
      </c>
    </row>
    <row r="89" spans="1:3">
      <c r="A89" t="s">
        <v>365</v>
      </c>
      <c r="B89" s="13">
        <v>15</v>
      </c>
      <c r="C89" t="s">
        <v>277</v>
      </c>
    </row>
    <row r="90" spans="1:3">
      <c r="A90" t="s">
        <v>364</v>
      </c>
      <c r="B90" s="13">
        <v>15</v>
      </c>
      <c r="C90" t="s">
        <v>277</v>
      </c>
    </row>
    <row r="91" spans="1:3">
      <c r="A91" t="s">
        <v>261</v>
      </c>
      <c r="B91" s="13">
        <v>15</v>
      </c>
      <c r="C91" t="s">
        <v>277</v>
      </c>
    </row>
    <row r="92" spans="1:3">
      <c r="A92" t="s">
        <v>366</v>
      </c>
      <c r="B92" s="13">
        <v>15</v>
      </c>
      <c r="C92" t="s">
        <v>277</v>
      </c>
    </row>
    <row r="93" spans="1:3">
      <c r="A93" t="s">
        <v>367</v>
      </c>
      <c r="B93" s="13">
        <v>15</v>
      </c>
      <c r="C93" t="s">
        <v>277</v>
      </c>
    </row>
    <row r="94" spans="1:3">
      <c r="A94" t="s">
        <v>368</v>
      </c>
      <c r="B94" s="13">
        <v>15</v>
      </c>
      <c r="C94" t="s">
        <v>277</v>
      </c>
    </row>
    <row r="95" spans="1:3">
      <c r="A95" t="s">
        <v>369</v>
      </c>
      <c r="B95" s="13">
        <v>15</v>
      </c>
      <c r="C95" t="s">
        <v>277</v>
      </c>
    </row>
    <row r="96" spans="1:3">
      <c r="A96" t="s">
        <v>370</v>
      </c>
      <c r="B96" s="13">
        <v>16</v>
      </c>
      <c r="C96" t="s">
        <v>277</v>
      </c>
    </row>
    <row r="97" spans="1:3">
      <c r="A97" t="s">
        <v>371</v>
      </c>
      <c r="B97" s="13">
        <v>16</v>
      </c>
      <c r="C97" t="s">
        <v>277</v>
      </c>
    </row>
    <row r="98" spans="1:3">
      <c r="A98" t="s">
        <v>372</v>
      </c>
      <c r="B98" s="13">
        <v>16</v>
      </c>
      <c r="C98" t="s">
        <v>277</v>
      </c>
    </row>
    <row r="99" spans="1:3">
      <c r="A99" t="s">
        <v>373</v>
      </c>
      <c r="B99" s="13">
        <v>16</v>
      </c>
      <c r="C99" t="s">
        <v>277</v>
      </c>
    </row>
    <row r="100" spans="1:3">
      <c r="A100" t="s">
        <v>374</v>
      </c>
      <c r="B100" s="13">
        <v>16</v>
      </c>
      <c r="C100" t="s">
        <v>277</v>
      </c>
    </row>
    <row r="101" spans="1:3">
      <c r="A101" t="s">
        <v>263</v>
      </c>
      <c r="B101" s="13">
        <v>16</v>
      </c>
      <c r="C101" t="s">
        <v>277</v>
      </c>
    </row>
    <row r="102" spans="1:3">
      <c r="A102" t="s">
        <v>375</v>
      </c>
      <c r="B102" s="13">
        <v>16</v>
      </c>
      <c r="C102" t="s">
        <v>277</v>
      </c>
    </row>
    <row r="103" spans="1:3">
      <c r="A103" t="s">
        <v>376</v>
      </c>
      <c r="B103" s="13">
        <v>16</v>
      </c>
      <c r="C103" t="s">
        <v>277</v>
      </c>
    </row>
    <row r="104" spans="1:3">
      <c r="A104" t="s">
        <v>377</v>
      </c>
      <c r="B104" s="13">
        <v>17</v>
      </c>
      <c r="C104" t="s">
        <v>435</v>
      </c>
    </row>
    <row r="105" spans="1:3">
      <c r="A105" t="s">
        <v>278</v>
      </c>
      <c r="B105" s="13">
        <v>17</v>
      </c>
      <c r="C105" t="s">
        <v>435</v>
      </c>
    </row>
    <row r="106" spans="1:3">
      <c r="A106" t="s">
        <v>378</v>
      </c>
      <c r="B106" s="13">
        <v>17</v>
      </c>
      <c r="C106" t="s">
        <v>435</v>
      </c>
    </row>
    <row r="107" spans="1:3">
      <c r="A107" t="s">
        <v>380</v>
      </c>
      <c r="B107" s="13">
        <v>17</v>
      </c>
      <c r="C107" t="s">
        <v>435</v>
      </c>
    </row>
    <row r="108" spans="1:3">
      <c r="A108" t="s">
        <v>381</v>
      </c>
      <c r="B108" s="13">
        <v>18</v>
      </c>
      <c r="C108" t="s">
        <v>433</v>
      </c>
    </row>
    <row r="109" spans="1:3">
      <c r="A109" t="s">
        <v>383</v>
      </c>
      <c r="B109" s="13">
        <v>18</v>
      </c>
      <c r="C109" t="s">
        <v>433</v>
      </c>
    </row>
    <row r="110" spans="1:3">
      <c r="A110" t="s">
        <v>384</v>
      </c>
      <c r="B110" s="13">
        <v>18</v>
      </c>
      <c r="C110" t="s">
        <v>433</v>
      </c>
    </row>
    <row r="111" spans="1:3">
      <c r="A111" t="s">
        <v>385</v>
      </c>
      <c r="B111" s="13">
        <v>18</v>
      </c>
      <c r="C111" t="s">
        <v>433</v>
      </c>
    </row>
    <row r="112" spans="1:3">
      <c r="A112" t="s">
        <v>382</v>
      </c>
      <c r="B112" s="13">
        <v>18</v>
      </c>
      <c r="C112" t="s">
        <v>433</v>
      </c>
    </row>
    <row r="113" spans="1:3">
      <c r="A113" t="s">
        <v>386</v>
      </c>
      <c r="B113" s="13">
        <v>18</v>
      </c>
      <c r="C113" t="s">
        <v>433</v>
      </c>
    </row>
    <row r="114" spans="1:3">
      <c r="A114" t="s">
        <v>387</v>
      </c>
      <c r="B114" s="13">
        <v>18</v>
      </c>
      <c r="C114" t="s">
        <v>433</v>
      </c>
    </row>
    <row r="115" spans="1:3">
      <c r="A115" t="s">
        <v>389</v>
      </c>
      <c r="B115" s="13">
        <v>19</v>
      </c>
      <c r="C115" t="s">
        <v>435</v>
      </c>
    </row>
    <row r="116" spans="1:3">
      <c r="A116" t="s">
        <v>390</v>
      </c>
      <c r="B116" s="13">
        <v>19</v>
      </c>
      <c r="C116" t="s">
        <v>435</v>
      </c>
    </row>
    <row r="117" spans="1:3">
      <c r="A117" t="s">
        <v>391</v>
      </c>
      <c r="B117" s="13">
        <v>19</v>
      </c>
      <c r="C117" t="s">
        <v>435</v>
      </c>
    </row>
    <row r="118" spans="1:3">
      <c r="A118" t="s">
        <v>392</v>
      </c>
      <c r="B118" s="13">
        <v>19</v>
      </c>
      <c r="C118" t="s">
        <v>435</v>
      </c>
    </row>
    <row r="119" spans="1:3">
      <c r="A119" t="s">
        <v>393</v>
      </c>
      <c r="B119" s="13">
        <v>19</v>
      </c>
      <c r="C119" t="s">
        <v>435</v>
      </c>
    </row>
    <row r="120" spans="1:3">
      <c r="A120" t="s">
        <v>394</v>
      </c>
      <c r="B120" s="13">
        <v>19</v>
      </c>
      <c r="C120" t="s">
        <v>435</v>
      </c>
    </row>
    <row r="121" spans="1:3">
      <c r="A121" t="s">
        <v>395</v>
      </c>
      <c r="B121" s="13">
        <v>19</v>
      </c>
      <c r="C121" t="s">
        <v>435</v>
      </c>
    </row>
    <row r="122" spans="1:3">
      <c r="A122" t="s">
        <v>396</v>
      </c>
      <c r="B122" s="13">
        <v>19</v>
      </c>
      <c r="C122" t="s">
        <v>435</v>
      </c>
    </row>
    <row r="123" spans="1:3">
      <c r="A123" t="s">
        <v>397</v>
      </c>
      <c r="B123" s="13">
        <v>19</v>
      </c>
      <c r="C123" t="s">
        <v>435</v>
      </c>
    </row>
    <row r="124" spans="1:3">
      <c r="A124" t="s">
        <v>398</v>
      </c>
      <c r="B124" s="13">
        <v>19</v>
      </c>
      <c r="C124" t="s">
        <v>435</v>
      </c>
    </row>
    <row r="125" spans="1:3">
      <c r="A125" t="s">
        <v>399</v>
      </c>
      <c r="B125" s="13">
        <v>19</v>
      </c>
      <c r="C125" t="s">
        <v>435</v>
      </c>
    </row>
    <row r="126" spans="1:3">
      <c r="A126" t="s">
        <v>379</v>
      </c>
      <c r="B126" s="13">
        <v>19</v>
      </c>
      <c r="C126" t="s">
        <v>435</v>
      </c>
    </row>
    <row r="127" spans="1:3">
      <c r="A127" t="s">
        <v>400</v>
      </c>
      <c r="B127" s="13">
        <v>20</v>
      </c>
      <c r="C127" t="s">
        <v>433</v>
      </c>
    </row>
    <row r="128" spans="1:3">
      <c r="A128" t="s">
        <v>401</v>
      </c>
      <c r="B128" s="13">
        <v>20</v>
      </c>
      <c r="C128" t="s">
        <v>433</v>
      </c>
    </row>
    <row r="129" spans="1:3">
      <c r="A129" t="s">
        <v>402</v>
      </c>
      <c r="B129" s="13">
        <v>20</v>
      </c>
      <c r="C129" t="s">
        <v>433</v>
      </c>
    </row>
    <row r="130" spans="1:3">
      <c r="A130" t="s">
        <v>403</v>
      </c>
      <c r="B130" s="13">
        <v>20</v>
      </c>
      <c r="C130" t="s">
        <v>433</v>
      </c>
    </row>
    <row r="131" spans="1:3">
      <c r="A131" t="s">
        <v>404</v>
      </c>
      <c r="B131" s="13">
        <v>20</v>
      </c>
      <c r="C131" t="s">
        <v>433</v>
      </c>
    </row>
    <row r="132" spans="1:3">
      <c r="A132" t="s">
        <v>388</v>
      </c>
      <c r="B132" s="13">
        <v>20</v>
      </c>
      <c r="C132" t="s">
        <v>433</v>
      </c>
    </row>
    <row r="133" spans="1:3">
      <c r="A133" t="s">
        <v>405</v>
      </c>
      <c r="B133" s="13">
        <v>21</v>
      </c>
      <c r="C133" t="s">
        <v>436</v>
      </c>
    </row>
    <row r="134" spans="1:3">
      <c r="A134" t="s">
        <v>406</v>
      </c>
      <c r="B134" s="13">
        <v>21</v>
      </c>
      <c r="C134" t="s">
        <v>436</v>
      </c>
    </row>
    <row r="135" spans="1:3">
      <c r="A135" t="s">
        <v>269</v>
      </c>
      <c r="B135" s="13">
        <v>21</v>
      </c>
      <c r="C135" t="s">
        <v>436</v>
      </c>
    </row>
    <row r="136" spans="1:3">
      <c r="A136" t="s">
        <v>268</v>
      </c>
      <c r="B136" s="13">
        <v>21</v>
      </c>
      <c r="C136" t="s">
        <v>436</v>
      </c>
    </row>
    <row r="137" spans="1:3">
      <c r="A137" t="s">
        <v>407</v>
      </c>
      <c r="B137" s="13">
        <v>21</v>
      </c>
      <c r="C137" t="s">
        <v>436</v>
      </c>
    </row>
    <row r="138" spans="1:3">
      <c r="A138" t="s">
        <v>271</v>
      </c>
      <c r="B138" s="13">
        <v>22</v>
      </c>
      <c r="C138" t="s">
        <v>437</v>
      </c>
    </row>
    <row r="139" spans="1:3">
      <c r="A139" t="s">
        <v>408</v>
      </c>
      <c r="B139" s="13">
        <v>23</v>
      </c>
      <c r="C139" t="s">
        <v>437</v>
      </c>
    </row>
    <row r="140" spans="1:3">
      <c r="A140" t="s">
        <v>409</v>
      </c>
      <c r="B140" s="13">
        <v>23</v>
      </c>
      <c r="C140" t="s">
        <v>437</v>
      </c>
    </row>
    <row r="141" spans="1:3">
      <c r="A141" t="s">
        <v>410</v>
      </c>
      <c r="B141" s="13">
        <v>24</v>
      </c>
      <c r="C141" t="s">
        <v>435</v>
      </c>
    </row>
    <row r="142" spans="1:3">
      <c r="A142" t="s">
        <v>273</v>
      </c>
      <c r="B142" s="13">
        <v>24</v>
      </c>
      <c r="C142" t="s">
        <v>435</v>
      </c>
    </row>
    <row r="143" spans="1:3">
      <c r="A143" t="s">
        <v>412</v>
      </c>
      <c r="B143" s="13">
        <v>24</v>
      </c>
      <c r="C143" t="s">
        <v>435</v>
      </c>
    </row>
    <row r="144" spans="1:3">
      <c r="A144" t="s">
        <v>413</v>
      </c>
      <c r="B144" s="13">
        <v>24</v>
      </c>
      <c r="C144" t="s">
        <v>435</v>
      </c>
    </row>
    <row r="145" spans="1:3">
      <c r="A145" t="s">
        <v>414</v>
      </c>
      <c r="B145" s="13">
        <v>24</v>
      </c>
      <c r="C145" t="s">
        <v>435</v>
      </c>
    </row>
    <row r="146" spans="1:3">
      <c r="A146" t="s">
        <v>415</v>
      </c>
      <c r="B146" s="13">
        <v>24</v>
      </c>
      <c r="C146" t="s">
        <v>435</v>
      </c>
    </row>
    <row r="147" spans="1:3">
      <c r="A147" t="s">
        <v>416</v>
      </c>
      <c r="B147" s="13">
        <v>24</v>
      </c>
      <c r="C147" t="s">
        <v>435</v>
      </c>
    </row>
    <row r="148" spans="1:3">
      <c r="A148" t="s">
        <v>417</v>
      </c>
      <c r="B148" s="13">
        <v>24</v>
      </c>
      <c r="C148" t="s">
        <v>435</v>
      </c>
    </row>
    <row r="149" spans="1:3">
      <c r="A149" t="s">
        <v>418</v>
      </c>
      <c r="B149" s="13">
        <v>24</v>
      </c>
      <c r="C149" t="s">
        <v>435</v>
      </c>
    </row>
    <row r="150" spans="1:3">
      <c r="A150" t="s">
        <v>419</v>
      </c>
      <c r="B150" s="13">
        <v>24</v>
      </c>
      <c r="C150" t="s">
        <v>435</v>
      </c>
    </row>
    <row r="151" spans="1:3">
      <c r="A151" t="s">
        <v>421</v>
      </c>
      <c r="B151" s="13">
        <v>25</v>
      </c>
      <c r="C151" t="s">
        <v>421</v>
      </c>
    </row>
    <row r="152" spans="1:3">
      <c r="A152" t="s">
        <v>422</v>
      </c>
      <c r="B152" s="13">
        <v>25</v>
      </c>
      <c r="C152" t="s">
        <v>421</v>
      </c>
    </row>
    <row r="153" spans="1:3">
      <c r="A153" t="s">
        <v>423</v>
      </c>
      <c r="B153" s="13">
        <v>25</v>
      </c>
      <c r="C153" t="s">
        <v>421</v>
      </c>
    </row>
    <row r="154" spans="1:3">
      <c r="A154" t="s">
        <v>424</v>
      </c>
      <c r="B154" s="13">
        <v>25</v>
      </c>
      <c r="C154" t="s">
        <v>421</v>
      </c>
    </row>
    <row r="155" spans="1:3">
      <c r="A155" t="s">
        <v>274</v>
      </c>
      <c r="B155" s="13">
        <v>25</v>
      </c>
      <c r="C155" t="s">
        <v>421</v>
      </c>
    </row>
    <row r="156" spans="1:3">
      <c r="A156" t="s">
        <v>425</v>
      </c>
      <c r="B156" s="13">
        <v>26</v>
      </c>
      <c r="C156" t="s">
        <v>421</v>
      </c>
    </row>
    <row r="157" spans="1:3">
      <c r="A157" t="s">
        <v>426</v>
      </c>
      <c r="B157" s="13">
        <v>26</v>
      </c>
      <c r="C157" t="s">
        <v>421</v>
      </c>
    </row>
    <row r="158" spans="1:3">
      <c r="A158" t="s">
        <v>427</v>
      </c>
      <c r="B158" s="13">
        <v>26</v>
      </c>
      <c r="C158" t="s">
        <v>421</v>
      </c>
    </row>
    <row r="159" spans="1:3">
      <c r="A159" t="s">
        <v>428</v>
      </c>
      <c r="B159" s="13">
        <v>26</v>
      </c>
      <c r="C159" t="s">
        <v>421</v>
      </c>
    </row>
    <row r="160" spans="1:3">
      <c r="A160" t="s">
        <v>429</v>
      </c>
      <c r="B160" s="13">
        <v>26</v>
      </c>
      <c r="C160" t="s">
        <v>421</v>
      </c>
    </row>
    <row r="161" spans="1:3">
      <c r="A161" t="s">
        <v>430</v>
      </c>
      <c r="B161" s="13">
        <v>26</v>
      </c>
      <c r="C161" t="s">
        <v>421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workbookViewId="0">
      <selection activeCell="D37" sqref="D37"/>
    </sheetView>
  </sheetViews>
  <sheetFormatPr baseColWidth="10" defaultRowHeight="15" x14ac:dyDescent="0"/>
  <cols>
    <col min="1" max="1" width="6.83203125" bestFit="1" customWidth="1"/>
    <col min="2" max="2" width="25.1640625" bestFit="1" customWidth="1"/>
    <col min="3" max="3" width="26.33203125" bestFit="1" customWidth="1"/>
    <col min="4" max="4" width="18.83203125" bestFit="1" customWidth="1"/>
    <col min="5" max="5" width="31.5" bestFit="1" customWidth="1"/>
    <col min="6" max="6" width="13.1640625" style="3" bestFit="1" customWidth="1"/>
    <col min="8" max="8" width="13" bestFit="1" customWidth="1"/>
  </cols>
  <sheetData>
    <row r="1" spans="1:9" s="5" customFormat="1">
      <c r="A1" s="5" t="s">
        <v>440</v>
      </c>
      <c r="B1" s="5" t="s">
        <v>117</v>
      </c>
      <c r="C1" s="5" t="s">
        <v>280</v>
      </c>
      <c r="D1" s="5" t="s">
        <v>439</v>
      </c>
      <c r="E1" s="5" t="s">
        <v>438</v>
      </c>
      <c r="F1" s="10" t="s">
        <v>118</v>
      </c>
      <c r="G1" s="7" t="s">
        <v>235</v>
      </c>
      <c r="H1" s="5" t="s">
        <v>236</v>
      </c>
      <c r="I1"/>
    </row>
    <row r="2" spans="1:9">
      <c r="A2" t="s">
        <v>441</v>
      </c>
      <c r="B2" t="s">
        <v>188</v>
      </c>
      <c r="E2" t="s">
        <v>567</v>
      </c>
      <c r="F2" s="3">
        <v>188276</v>
      </c>
      <c r="G2" s="1">
        <f>F2/'RJ Legislativo'!$E$3</f>
        <v>0.40954236682677925</v>
      </c>
      <c r="H2" s="1">
        <f>F2/'RJ Legislativo'!$E$4</f>
        <v>0.27302824455118613</v>
      </c>
    </row>
    <row r="3" spans="1:9">
      <c r="A3" t="s">
        <v>441</v>
      </c>
      <c r="B3" t="s">
        <v>178</v>
      </c>
      <c r="E3" t="s">
        <v>582</v>
      </c>
      <c r="F3" s="3">
        <v>11023</v>
      </c>
      <c r="G3" s="1">
        <f>F3/'RJ Legislativo'!$E$3</f>
        <v>2.397748788763086E-2</v>
      </c>
      <c r="H3" s="1">
        <f>F3/'RJ Legislativo'!$E$4</f>
        <v>1.5984991925087236E-2</v>
      </c>
    </row>
    <row r="4" spans="1:9">
      <c r="A4" t="s">
        <v>441</v>
      </c>
      <c r="B4" t="s">
        <v>155</v>
      </c>
      <c r="E4" t="s">
        <v>581</v>
      </c>
      <c r="F4" s="3">
        <v>122865</v>
      </c>
      <c r="G4" s="1">
        <f>F4/'RJ Legislativo'!$E$3</f>
        <v>0.26725882693584008</v>
      </c>
      <c r="H4" s="1">
        <f>F4/'RJ Legislativo'!$E$4</f>
        <v>0.17817255129056006</v>
      </c>
    </row>
    <row r="5" spans="1:9">
      <c r="A5" t="s">
        <v>441</v>
      </c>
      <c r="B5" t="s">
        <v>168</v>
      </c>
      <c r="E5" t="s">
        <v>582</v>
      </c>
      <c r="F5" s="3">
        <v>11970</v>
      </c>
      <c r="G5" s="1">
        <f>F5/'RJ Legislativo'!$E$3</f>
        <v>2.6037424477450909E-2</v>
      </c>
      <c r="H5" s="1">
        <f>F5/'RJ Legislativo'!$E$4</f>
        <v>1.735828298496727E-2</v>
      </c>
    </row>
    <row r="6" spans="1:9">
      <c r="A6" t="s">
        <v>441</v>
      </c>
      <c r="B6" t="s">
        <v>119</v>
      </c>
      <c r="E6" t="s">
        <v>581</v>
      </c>
      <c r="F6" s="3">
        <v>31067</v>
      </c>
      <c r="G6" s="1">
        <f>F6/'RJ Legislativo'!$E$3</f>
        <v>6.7577666352628851E-2</v>
      </c>
      <c r="H6" s="1">
        <f>F6/'RJ Legislativo'!$E$4</f>
        <v>4.5051777568419236E-2</v>
      </c>
    </row>
    <row r="7" spans="1:9">
      <c r="A7" t="s">
        <v>441</v>
      </c>
      <c r="B7" t="s">
        <v>120</v>
      </c>
      <c r="E7" t="s">
        <v>581</v>
      </c>
      <c r="F7" s="3">
        <v>29097</v>
      </c>
      <c r="G7" s="1">
        <f>F7/'RJ Legislativo'!$E$3</f>
        <v>6.3292476192179536E-2</v>
      </c>
      <c r="H7" s="1">
        <f>F7/'RJ Legislativo'!$E$4</f>
        <v>4.2194984128119693E-2</v>
      </c>
    </row>
    <row r="8" spans="1:9">
      <c r="A8" t="s">
        <v>441</v>
      </c>
      <c r="B8" t="s">
        <v>136</v>
      </c>
      <c r="E8" t="s">
        <v>567</v>
      </c>
      <c r="F8" s="3">
        <v>96865</v>
      </c>
      <c r="G8" s="1">
        <f>F8/'RJ Legislativo'!$E$3</f>
        <v>0.21070301771163596</v>
      </c>
      <c r="H8" s="1">
        <f>F8/'RJ Legislativo'!$E$4</f>
        <v>0.14046867847442396</v>
      </c>
    </row>
    <row r="9" spans="1:9">
      <c r="A9" t="s">
        <v>441</v>
      </c>
      <c r="B9" t="s">
        <v>189</v>
      </c>
      <c r="E9" t="s">
        <v>567</v>
      </c>
      <c r="F9" s="3">
        <v>179915</v>
      </c>
      <c r="G9" s="1">
        <f>F9/'RJ Legislativo'!$E$3</f>
        <v>0.39135532371433418</v>
      </c>
      <c r="H9" s="1">
        <f>F9/'RJ Legislativo'!$E$4</f>
        <v>0.26090354914288943</v>
      </c>
    </row>
    <row r="10" spans="1:9">
      <c r="A10" t="s">
        <v>441</v>
      </c>
      <c r="B10" t="s">
        <v>190</v>
      </c>
      <c r="E10" t="s">
        <v>580</v>
      </c>
      <c r="F10" s="3">
        <v>481127</v>
      </c>
      <c r="G10" s="1">
        <f>F10/'RJ Legislativo'!$E$3</f>
        <v>1.0465587240236027</v>
      </c>
      <c r="H10" s="1">
        <f>F10/'RJ Legislativo'!$E$4</f>
        <v>0.697705816015735</v>
      </c>
    </row>
    <row r="11" spans="1:9">
      <c r="A11" t="s">
        <v>441</v>
      </c>
      <c r="B11" t="s">
        <v>164</v>
      </c>
      <c r="E11" t="s">
        <v>582</v>
      </c>
      <c r="F11" s="3">
        <v>26278</v>
      </c>
      <c r="G11" s="1">
        <f>F11/'RJ Legislativo'!$E$3</f>
        <v>5.7160521338216794E-2</v>
      </c>
      <c r="H11" s="1">
        <f>F11/'RJ Legislativo'!$E$4</f>
        <v>3.810701422547786E-2</v>
      </c>
    </row>
    <row r="12" spans="1:9">
      <c r="A12" t="s">
        <v>441</v>
      </c>
      <c r="B12" t="s">
        <v>172</v>
      </c>
      <c r="E12" t="s">
        <v>582</v>
      </c>
      <c r="F12" s="3">
        <v>35964</v>
      </c>
      <c r="G12" s="1">
        <f>F12/'RJ Legislativo'!$E$3</f>
        <v>7.8229735497664543E-2</v>
      </c>
      <c r="H12" s="1">
        <f>F12/'RJ Legislativo'!$E$4</f>
        <v>5.2153156998443022E-2</v>
      </c>
    </row>
    <row r="13" spans="1:9">
      <c r="A13" t="s">
        <v>441</v>
      </c>
      <c r="B13" t="s">
        <v>156</v>
      </c>
      <c r="E13" t="s">
        <v>581</v>
      </c>
      <c r="F13" s="3">
        <v>208451</v>
      </c>
      <c r="G13" s="1">
        <f>F13/'RJ Legislativo'!$E$3</f>
        <v>0.45342749956132994</v>
      </c>
      <c r="H13" s="1">
        <f>F13/'RJ Legislativo'!$E$4</f>
        <v>0.30228499970755329</v>
      </c>
    </row>
    <row r="14" spans="1:9">
      <c r="A14" t="s">
        <v>441</v>
      </c>
      <c r="B14" t="s">
        <v>191</v>
      </c>
      <c r="E14" t="s">
        <v>568</v>
      </c>
      <c r="F14" s="3">
        <v>56290</v>
      </c>
      <c r="G14" s="1">
        <f>F14/'RJ Legislativo'!$E$3</f>
        <v>0.12244332697040199</v>
      </c>
      <c r="H14" s="1">
        <f>F14/'RJ Legislativo'!$E$4</f>
        <v>8.1628884646934644E-2</v>
      </c>
    </row>
    <row r="15" spans="1:9">
      <c r="A15" t="s">
        <v>441</v>
      </c>
      <c r="B15" t="s">
        <v>179</v>
      </c>
      <c r="E15" t="s">
        <v>582</v>
      </c>
      <c r="F15" s="3">
        <v>14836</v>
      </c>
      <c r="G15" s="1">
        <f>F15/'RJ Legislativo'!$E$3</f>
        <v>3.227161483270357E-2</v>
      </c>
      <c r="H15" s="1">
        <f>F15/'RJ Legislativo'!$E$4</f>
        <v>2.1514409888469043E-2</v>
      </c>
    </row>
    <row r="16" spans="1:9">
      <c r="A16" t="s">
        <v>441</v>
      </c>
      <c r="B16" t="s">
        <v>131</v>
      </c>
      <c r="E16" t="s">
        <v>569</v>
      </c>
      <c r="F16" s="3">
        <v>483970</v>
      </c>
      <c r="G16" s="1">
        <f>F16/'RJ Legislativo'!$E$3</f>
        <v>1.0527428842399262</v>
      </c>
      <c r="H16" s="1">
        <f>F16/'RJ Legislativo'!$E$4</f>
        <v>0.70182858949328408</v>
      </c>
    </row>
    <row r="17" spans="1:8">
      <c r="A17" t="s">
        <v>441</v>
      </c>
      <c r="B17" t="s">
        <v>160</v>
      </c>
      <c r="E17" t="s">
        <v>582</v>
      </c>
      <c r="F17" s="3">
        <v>19759</v>
      </c>
      <c r="G17" s="1">
        <f>F17/'RJ Legislativo'!$E$3</f>
        <v>4.2980239786963449E-2</v>
      </c>
      <c r="H17" s="1">
        <f>F17/'RJ Legislativo'!$E$4</f>
        <v>2.8653493191308967E-2</v>
      </c>
    </row>
    <row r="18" spans="1:8">
      <c r="A18" t="s">
        <v>441</v>
      </c>
      <c r="B18" t="s">
        <v>122</v>
      </c>
      <c r="E18" t="s">
        <v>569</v>
      </c>
      <c r="F18" s="3">
        <v>15008</v>
      </c>
      <c r="G18" s="1">
        <f>F18/'RJ Legislativo'!$E$3</f>
        <v>3.2645753262955997E-2</v>
      </c>
      <c r="H18" s="1">
        <f>F18/'RJ Legislativo'!$E$4</f>
        <v>2.1763835508637329E-2</v>
      </c>
    </row>
    <row r="19" spans="1:8">
      <c r="A19" t="s">
        <v>441</v>
      </c>
      <c r="B19" t="s">
        <v>123</v>
      </c>
      <c r="E19" t="s">
        <v>569</v>
      </c>
      <c r="F19" s="3">
        <v>12558</v>
      </c>
      <c r="G19" s="1">
        <f>F19/'RJ Legislativo'!$E$3</f>
        <v>2.7316455855290602E-2</v>
      </c>
      <c r="H19" s="1">
        <f>F19/'RJ Legislativo'!$E$4</f>
        <v>1.8210970570193732E-2</v>
      </c>
    </row>
    <row r="20" spans="1:8">
      <c r="A20" t="s">
        <v>441</v>
      </c>
      <c r="B20" t="s">
        <v>161</v>
      </c>
      <c r="E20" t="s">
        <v>582</v>
      </c>
      <c r="F20" s="3">
        <v>18200</v>
      </c>
      <c r="G20" s="1">
        <f>F20/'RJ Legislativo'!$E$3</f>
        <v>3.9589066456942906E-2</v>
      </c>
      <c r="H20" s="1">
        <f>F20/'RJ Legislativo'!$E$4</f>
        <v>2.6392710971295266E-2</v>
      </c>
    </row>
    <row r="21" spans="1:8">
      <c r="A21" t="s">
        <v>441</v>
      </c>
      <c r="B21" t="s">
        <v>152</v>
      </c>
      <c r="E21" t="s">
        <v>581</v>
      </c>
      <c r="F21" s="3">
        <v>40305</v>
      </c>
      <c r="G21" s="1">
        <f>F21/'RJ Legislativo'!$E$3</f>
        <v>8.7672380414674927E-2</v>
      </c>
      <c r="H21" s="1">
        <f>F21/'RJ Legislativo'!$E$4</f>
        <v>5.8448253609783285E-2</v>
      </c>
    </row>
    <row r="22" spans="1:8">
      <c r="A22" t="s">
        <v>441</v>
      </c>
      <c r="B22" t="s">
        <v>169</v>
      </c>
      <c r="E22" t="s">
        <v>582</v>
      </c>
      <c r="F22" s="3">
        <v>8250</v>
      </c>
      <c r="G22" s="1">
        <f>F22/'RJ Legislativo'!$E$3</f>
        <v>1.7945593311526314E-2</v>
      </c>
      <c r="H22" s="1">
        <f>F22/'RJ Legislativo'!$E$4</f>
        <v>1.1963728874350876E-2</v>
      </c>
    </row>
    <row r="23" spans="1:8">
      <c r="A23" t="s">
        <v>441</v>
      </c>
      <c r="B23" t="s">
        <v>186</v>
      </c>
      <c r="E23" t="s">
        <v>569</v>
      </c>
      <c r="F23" s="3">
        <v>22163</v>
      </c>
      <c r="G23" s="1">
        <f>F23/'RJ Legislativo'!$E$3</f>
        <v>4.8209476916770633E-2</v>
      </c>
      <c r="H23" s="1">
        <f>F23/'RJ Legislativo'!$E$4</f>
        <v>3.2139651277847091E-2</v>
      </c>
    </row>
    <row r="24" spans="1:8">
      <c r="A24" t="s">
        <v>441</v>
      </c>
      <c r="B24" t="s">
        <v>162</v>
      </c>
      <c r="E24" t="s">
        <v>582</v>
      </c>
      <c r="F24" s="3">
        <v>21063</v>
      </c>
      <c r="G24" s="1">
        <f>F24/'RJ Legislativo'!$E$3</f>
        <v>4.5816731141900463E-2</v>
      </c>
      <c r="H24" s="1">
        <f>F24/'RJ Legislativo'!$E$4</f>
        <v>3.0544487427933639E-2</v>
      </c>
    </row>
    <row r="25" spans="1:8">
      <c r="A25" t="s">
        <v>441</v>
      </c>
      <c r="B25" t="s">
        <v>165</v>
      </c>
      <c r="E25" t="s">
        <v>582</v>
      </c>
      <c r="F25" s="3">
        <v>11121</v>
      </c>
      <c r="G25" s="1">
        <f>F25/'RJ Legislativo'!$E$3</f>
        <v>2.4190659783937474E-2</v>
      </c>
      <c r="H25" s="1">
        <f>F25/'RJ Legislativo'!$E$4</f>
        <v>1.612710652262498E-2</v>
      </c>
    </row>
    <row r="26" spans="1:8">
      <c r="A26" t="s">
        <v>441</v>
      </c>
      <c r="B26" t="s">
        <v>192</v>
      </c>
      <c r="E26" t="s">
        <v>570</v>
      </c>
      <c r="F26" s="3">
        <v>882729</v>
      </c>
      <c r="G26" s="1">
        <f>F26/'RJ Legislativo'!$E$3</f>
        <v>1.92013280464125</v>
      </c>
      <c r="H26" s="1">
        <f>F26/'RJ Legislativo'!$E$4</f>
        <v>1.2800885364274999</v>
      </c>
    </row>
    <row r="27" spans="1:8">
      <c r="A27" t="s">
        <v>441</v>
      </c>
      <c r="B27" t="s">
        <v>193</v>
      </c>
      <c r="E27" t="s">
        <v>571</v>
      </c>
      <c r="F27" s="3">
        <v>13626</v>
      </c>
      <c r="G27" s="1">
        <f>F27/'RJ Legislativo'!$E$3</f>
        <v>2.9639594480346372E-2</v>
      </c>
      <c r="H27" s="1">
        <f>F27/'RJ Legislativo'!$E$4</f>
        <v>1.9759729653564248E-2</v>
      </c>
    </row>
    <row r="28" spans="1:8">
      <c r="A28" t="s">
        <v>441</v>
      </c>
      <c r="B28" t="s">
        <v>194</v>
      </c>
      <c r="E28" t="s">
        <v>568</v>
      </c>
      <c r="F28" s="3">
        <v>56515</v>
      </c>
      <c r="G28" s="1">
        <f>F28/'RJ Legislativo'!$E$3</f>
        <v>0.12293275224253451</v>
      </c>
      <c r="H28" s="1">
        <f>F28/'RJ Legislativo'!$E$4</f>
        <v>8.195516816168967E-2</v>
      </c>
    </row>
    <row r="29" spans="1:8">
      <c r="A29" t="s">
        <v>441</v>
      </c>
      <c r="B29" t="s">
        <v>121</v>
      </c>
      <c r="E29" t="s">
        <v>581</v>
      </c>
      <c r="F29" s="3">
        <v>25901</v>
      </c>
      <c r="G29" s="1">
        <f>F29/'RJ Legislativo'!$E$3</f>
        <v>5.6340462104465833E-2</v>
      </c>
      <c r="H29" s="1">
        <f>F29/'RJ Legislativo'!$E$4</f>
        <v>3.7560308069643882E-2</v>
      </c>
    </row>
    <row r="30" spans="1:8">
      <c r="A30" t="s">
        <v>441</v>
      </c>
      <c r="B30" t="s">
        <v>195</v>
      </c>
      <c r="E30" t="s">
        <v>568</v>
      </c>
      <c r="F30" s="3">
        <v>229007</v>
      </c>
      <c r="G30" s="1">
        <f>F30/'RJ Legislativo'!$E$3</f>
        <v>0.49814139242335842</v>
      </c>
      <c r="H30" s="1">
        <f>F30/'RJ Legislativo'!$E$4</f>
        <v>0.33209426161557226</v>
      </c>
    </row>
    <row r="31" spans="1:8">
      <c r="A31" t="s">
        <v>441</v>
      </c>
      <c r="B31" t="s">
        <v>133</v>
      </c>
      <c r="E31" t="s">
        <v>579</v>
      </c>
      <c r="F31" s="3">
        <v>119143</v>
      </c>
      <c r="G31" s="1">
        <f>F31/'RJ Legislativo'!$E$3</f>
        <v>0.25916264532305211</v>
      </c>
      <c r="H31" s="1">
        <f>F31/'RJ Legislativo'!$E$4</f>
        <v>0.17277509688203471</v>
      </c>
    </row>
    <row r="32" spans="1:8">
      <c r="A32" t="s">
        <v>441</v>
      </c>
      <c r="B32" t="s">
        <v>173</v>
      </c>
      <c r="E32" t="s">
        <v>582</v>
      </c>
      <c r="F32" s="3">
        <v>14569</v>
      </c>
      <c r="G32" s="1">
        <f>F32/'RJ Legislativo'!$E$3</f>
        <v>3.1690830176439623E-2</v>
      </c>
      <c r="H32" s="1">
        <f>F32/'RJ Legislativo'!$E$4</f>
        <v>2.1127220117626414E-2</v>
      </c>
    </row>
    <row r="33" spans="1:8">
      <c r="A33" t="s">
        <v>441</v>
      </c>
      <c r="B33" t="s">
        <v>180</v>
      </c>
      <c r="E33" t="s">
        <v>582</v>
      </c>
      <c r="F33" s="3">
        <v>22779</v>
      </c>
      <c r="G33" s="1">
        <f>F33/'RJ Legislativo'!$E$3</f>
        <v>4.9549414550697932E-2</v>
      </c>
      <c r="H33" s="1">
        <f>F33/'RJ Legislativo'!$E$4</f>
        <v>3.3032943033798619E-2</v>
      </c>
    </row>
    <row r="34" spans="1:8">
      <c r="A34" t="s">
        <v>441</v>
      </c>
      <c r="B34" t="s">
        <v>135</v>
      </c>
      <c r="E34" t="s">
        <v>582</v>
      </c>
      <c r="F34" s="3">
        <v>99021</v>
      </c>
      <c r="G34" s="1">
        <f>F34/'RJ Legislativo'!$E$3</f>
        <v>0.2153927994303815</v>
      </c>
      <c r="H34" s="1">
        <f>F34/'RJ Legislativo'!$E$4</f>
        <v>0.14359519962025433</v>
      </c>
    </row>
    <row r="35" spans="1:8">
      <c r="A35" t="s">
        <v>441</v>
      </c>
      <c r="B35" t="s">
        <v>196</v>
      </c>
      <c r="E35" t="s">
        <v>567</v>
      </c>
      <c r="F35" s="3">
        <v>30240</v>
      </c>
      <c r="G35" s="1">
        <f>F35/'RJ Legislativo'!$E$3</f>
        <v>6.5778756574612823E-2</v>
      </c>
      <c r="H35" s="1">
        <f>F35/'RJ Legislativo'!$E$4</f>
        <v>4.3852504383075211E-2</v>
      </c>
    </row>
    <row r="36" spans="1:8">
      <c r="A36" t="s">
        <v>441</v>
      </c>
      <c r="B36" t="s">
        <v>197</v>
      </c>
      <c r="E36" t="s">
        <v>579</v>
      </c>
      <c r="F36" s="3">
        <v>99863</v>
      </c>
      <c r="G36" s="1">
        <f>F36/'RJ Legislativo'!$E$3</f>
        <v>0.21722433755987303</v>
      </c>
      <c r="H36" s="1">
        <f>F36/'RJ Legislativo'!$E$4</f>
        <v>0.14481622503991534</v>
      </c>
    </row>
    <row r="37" spans="1:8">
      <c r="A37" t="s">
        <v>441</v>
      </c>
      <c r="B37" t="s">
        <v>174</v>
      </c>
      <c r="E37" t="s">
        <v>582</v>
      </c>
      <c r="F37" s="3">
        <v>7298</v>
      </c>
      <c r="G37" s="1">
        <f>F37/'RJ Legislativo'!$E$3</f>
        <v>1.5874780604547764E-2</v>
      </c>
      <c r="H37" s="1">
        <f>F37/'RJ Legislativo'!$E$4</f>
        <v>1.0583187069698508E-2</v>
      </c>
    </row>
    <row r="38" spans="1:8">
      <c r="A38" t="s">
        <v>441</v>
      </c>
      <c r="B38" t="s">
        <v>132</v>
      </c>
      <c r="E38" t="s">
        <v>569</v>
      </c>
      <c r="F38" s="3">
        <v>234628</v>
      </c>
      <c r="G38" s="1">
        <f>F38/'RJ Legislativo'!$E$3</f>
        <v>0.51036832333294502</v>
      </c>
      <c r="H38" s="1">
        <f>F38/'RJ Legislativo'!$E$4</f>
        <v>0.34024554888863001</v>
      </c>
    </row>
    <row r="39" spans="1:8">
      <c r="A39" t="s">
        <v>441</v>
      </c>
      <c r="B39" t="s">
        <v>163</v>
      </c>
      <c r="E39" t="s">
        <v>582</v>
      </c>
      <c r="F39" s="3">
        <v>5398</v>
      </c>
      <c r="G39" s="1">
        <f>F39/'RJ Legislativo'!$E$3</f>
        <v>1.1741856084317461E-2</v>
      </c>
      <c r="H39" s="1">
        <f>F39/'RJ Legislativo'!$E$4</f>
        <v>7.8279040562116396E-3</v>
      </c>
    </row>
    <row r="40" spans="1:8">
      <c r="A40" t="s">
        <v>441</v>
      </c>
      <c r="B40" t="s">
        <v>198</v>
      </c>
      <c r="E40" t="s">
        <v>568</v>
      </c>
      <c r="F40" s="3">
        <v>234809</v>
      </c>
      <c r="G40" s="1">
        <f>F40/'RJ Legislativo'!$E$3</f>
        <v>0.51076203877408277</v>
      </c>
      <c r="H40" s="1">
        <f>F40/'RJ Legislativo'!$E$4</f>
        <v>0.3405080258493885</v>
      </c>
    </row>
    <row r="41" spans="1:8">
      <c r="A41" t="s">
        <v>441</v>
      </c>
      <c r="B41" t="s">
        <v>199</v>
      </c>
      <c r="E41" t="s">
        <v>579</v>
      </c>
      <c r="F41" s="3">
        <v>40779</v>
      </c>
      <c r="G41" s="1">
        <f>F41/'RJ Legislativo'!$E$3</f>
        <v>8.8703436321300802E-2</v>
      </c>
      <c r="H41" s="1">
        <f>F41/'RJ Legislativo'!$E$4</f>
        <v>5.913562421420053E-2</v>
      </c>
    </row>
    <row r="42" spans="1:8">
      <c r="A42" t="s">
        <v>441</v>
      </c>
      <c r="B42" t="s">
        <v>200</v>
      </c>
      <c r="E42" t="s">
        <v>568</v>
      </c>
      <c r="F42" s="3">
        <v>146549</v>
      </c>
      <c r="G42" s="1">
        <f>F42/'RJ Legislativo'!$E$3</f>
        <v>0.31877681869222668</v>
      </c>
      <c r="H42" s="1">
        <f>F42/'RJ Legislativo'!$E$4</f>
        <v>0.21251787912815109</v>
      </c>
    </row>
    <row r="43" spans="1:8">
      <c r="A43" t="s">
        <v>441</v>
      </c>
      <c r="B43" t="s">
        <v>201</v>
      </c>
      <c r="E43" t="s">
        <v>571</v>
      </c>
      <c r="F43" s="3">
        <v>18099</v>
      </c>
      <c r="G43" s="1">
        <f>F43/'RJ Legislativo'!$E$3</f>
        <v>3.9369368890341185E-2</v>
      </c>
      <c r="H43" s="1">
        <f>F43/'RJ Legislativo'!$E$4</f>
        <v>2.6246245926894122E-2</v>
      </c>
    </row>
    <row r="44" spans="1:8">
      <c r="A44" t="s">
        <v>441</v>
      </c>
      <c r="B44" t="s">
        <v>202</v>
      </c>
      <c r="E44" t="s">
        <v>580</v>
      </c>
      <c r="F44" s="3">
        <v>170751</v>
      </c>
      <c r="G44" s="1">
        <f>F44/'RJ Legislativo'!$E$3</f>
        <v>0.37142157618623395</v>
      </c>
      <c r="H44" s="1">
        <f>F44/'RJ Legislativo'!$E$4</f>
        <v>0.24761438412415593</v>
      </c>
    </row>
    <row r="45" spans="1:8">
      <c r="A45" t="s">
        <v>441</v>
      </c>
      <c r="B45" t="s">
        <v>203</v>
      </c>
      <c r="E45" t="s">
        <v>571</v>
      </c>
      <c r="F45" s="3">
        <v>24842</v>
      </c>
      <c r="G45" s="1">
        <f>F45/'RJ Legislativo'!$E$3</f>
        <v>5.4036900490295366E-2</v>
      </c>
      <c r="H45" s="1">
        <f>F45/'RJ Legislativo'!$E$4</f>
        <v>3.6024600326863575E-2</v>
      </c>
    </row>
    <row r="46" spans="1:8">
      <c r="A46" t="s">
        <v>441</v>
      </c>
      <c r="B46" t="s">
        <v>181</v>
      </c>
      <c r="E46" t="s">
        <v>582</v>
      </c>
      <c r="F46" s="3">
        <v>26665</v>
      </c>
      <c r="G46" s="1">
        <f>F46/'RJ Legislativo'!$E$3</f>
        <v>5.8002332806284751E-2</v>
      </c>
      <c r="H46" s="1">
        <f>F46/'RJ Legislativo'!$E$4</f>
        <v>3.8668221870856501E-2</v>
      </c>
    </row>
    <row r="47" spans="1:8">
      <c r="A47" t="s">
        <v>441</v>
      </c>
      <c r="B47" t="s">
        <v>175</v>
      </c>
      <c r="E47" t="s">
        <v>582</v>
      </c>
      <c r="F47" s="3">
        <v>15013</v>
      </c>
      <c r="G47" s="1">
        <f>F47/'RJ Legislativo'!$E$3</f>
        <v>3.2656629380114495E-2</v>
      </c>
      <c r="H47" s="1">
        <f>F47/'RJ Legislativo'!$E$4</f>
        <v>2.177108625340966E-2</v>
      </c>
    </row>
    <row r="48" spans="1:8">
      <c r="A48" t="s">
        <v>441</v>
      </c>
      <c r="B48" t="s">
        <v>204</v>
      </c>
      <c r="E48" t="s">
        <v>580</v>
      </c>
      <c r="F48" s="3">
        <v>158309</v>
      </c>
      <c r="G48" s="1">
        <f>F48/'RJ Legislativo'!$E$3</f>
        <v>0.34435744624902054</v>
      </c>
      <c r="H48" s="1">
        <f>F48/'RJ Legislativo'!$E$4</f>
        <v>0.22957163083268034</v>
      </c>
    </row>
    <row r="49" spans="1:8">
      <c r="A49" t="s">
        <v>441</v>
      </c>
      <c r="B49" t="s">
        <v>205</v>
      </c>
      <c r="E49" t="s">
        <v>572</v>
      </c>
      <c r="F49" s="3">
        <v>496696</v>
      </c>
      <c r="G49" s="1">
        <f>F49/'RJ Legislativo'!$E$3</f>
        <v>1.0804247776317424</v>
      </c>
      <c r="H49" s="1">
        <f>F49/'RJ Legislativo'!$E$4</f>
        <v>0.72028318508782818</v>
      </c>
    </row>
    <row r="50" spans="1:8">
      <c r="A50" t="s">
        <v>441</v>
      </c>
      <c r="B50" t="s">
        <v>134</v>
      </c>
      <c r="E50" t="s">
        <v>582</v>
      </c>
      <c r="F50" s="3">
        <v>184786</v>
      </c>
      <c r="G50" s="1">
        <f>F50/'RJ Legislativo'!$E$3</f>
        <v>0.40195083705014567</v>
      </c>
      <c r="H50" s="1">
        <f>F50/'RJ Legislativo'!$E$4</f>
        <v>0.2679672247000971</v>
      </c>
    </row>
    <row r="51" spans="1:8">
      <c r="A51" t="s">
        <v>441</v>
      </c>
      <c r="B51" t="s">
        <v>206</v>
      </c>
      <c r="E51" t="s">
        <v>573</v>
      </c>
      <c r="F51" s="3">
        <v>807492</v>
      </c>
      <c r="G51" s="1">
        <f>F51/'RJ Legislativo'!$E$3</f>
        <v>1.7564755193104251</v>
      </c>
      <c r="H51" s="1">
        <f>F51/'RJ Legislativo'!$E$4</f>
        <v>1.1709836795402835</v>
      </c>
    </row>
    <row r="52" spans="1:8">
      <c r="A52" t="s">
        <v>441</v>
      </c>
      <c r="B52" t="s">
        <v>207</v>
      </c>
      <c r="E52" t="s">
        <v>579</v>
      </c>
      <c r="F52" s="3">
        <v>49521</v>
      </c>
      <c r="G52" s="1">
        <f>F52/'RJ Legislativo'!$E$3</f>
        <v>0.1077192395612236</v>
      </c>
      <c r="H52" s="1">
        <f>F52/'RJ Legislativo'!$E$4</f>
        <v>7.1812826374149055E-2</v>
      </c>
    </row>
    <row r="53" spans="1:8">
      <c r="A53" t="s">
        <v>441</v>
      </c>
      <c r="B53" t="s">
        <v>170</v>
      </c>
      <c r="E53" t="s">
        <v>582</v>
      </c>
      <c r="F53" s="3">
        <v>42356</v>
      </c>
      <c r="G53" s="1">
        <f>F53/'RJ Legislativo'!$E$3</f>
        <v>9.2133763673091951E-2</v>
      </c>
      <c r="H53" s="1">
        <f>F53/'RJ Legislativo'!$E$4</f>
        <v>6.1422509115394631E-2</v>
      </c>
    </row>
    <row r="54" spans="1:8">
      <c r="A54" t="s">
        <v>441</v>
      </c>
      <c r="B54" t="s">
        <v>208</v>
      </c>
      <c r="E54" t="s">
        <v>567</v>
      </c>
      <c r="F54" s="3">
        <v>40478</v>
      </c>
      <c r="G54" s="1">
        <f>F54/'RJ Legislativo'!$E$3</f>
        <v>8.8048694068359051E-2</v>
      </c>
      <c r="H54" s="1">
        <f>F54/'RJ Legislativo'!$E$4</f>
        <v>5.8699129378906034E-2</v>
      </c>
    </row>
    <row r="55" spans="1:8">
      <c r="A55" t="s">
        <v>441</v>
      </c>
      <c r="B55" t="s">
        <v>209</v>
      </c>
      <c r="E55" t="s">
        <v>571</v>
      </c>
      <c r="F55" s="3">
        <v>26818</v>
      </c>
      <c r="G55" s="1">
        <f>F55/'RJ Legislativo'!$E$3</f>
        <v>5.8335141991334875E-2</v>
      </c>
      <c r="H55" s="1">
        <f>F55/'RJ Legislativo'!$E$4</f>
        <v>3.8890094660889912E-2</v>
      </c>
    </row>
    <row r="56" spans="1:8">
      <c r="A56" t="s">
        <v>441</v>
      </c>
      <c r="B56" t="s">
        <v>210</v>
      </c>
      <c r="E56" t="s">
        <v>571</v>
      </c>
      <c r="F56" s="3">
        <v>298142</v>
      </c>
      <c r="G56" s="1">
        <f>F56/'RJ Legislativo'!$E$3</f>
        <v>0.64852546437394898</v>
      </c>
      <c r="H56" s="1">
        <f>F56/'RJ Legislativo'!$E$4</f>
        <v>0.4323503095826326</v>
      </c>
    </row>
    <row r="57" spans="1:8">
      <c r="A57" t="s">
        <v>441</v>
      </c>
      <c r="B57" t="s">
        <v>211</v>
      </c>
      <c r="E57" t="s">
        <v>567</v>
      </c>
      <c r="F57" s="3">
        <v>23887</v>
      </c>
      <c r="G57" s="1">
        <f>F57/'RJ Legislativo'!$E$3</f>
        <v>5.1959562113021711E-2</v>
      </c>
      <c r="H57" s="1">
        <f>F57/'RJ Legislativo'!$E$4</f>
        <v>3.4639708075347803E-2</v>
      </c>
    </row>
    <row r="58" spans="1:8">
      <c r="A58" t="s">
        <v>441</v>
      </c>
      <c r="B58" t="s">
        <v>212</v>
      </c>
      <c r="E58" t="s">
        <v>567</v>
      </c>
      <c r="F58" s="3">
        <v>27838</v>
      </c>
      <c r="G58" s="1">
        <f>F58/'RJ Legislativo'!$E$3</f>
        <v>6.055386989166904E-2</v>
      </c>
      <c r="H58" s="1">
        <f>F58/'RJ Legislativo'!$E$4</f>
        <v>4.0369246594446025E-2</v>
      </c>
    </row>
    <row r="59" spans="1:8">
      <c r="A59" t="s">
        <v>441</v>
      </c>
      <c r="B59" t="s">
        <v>176</v>
      </c>
      <c r="E59" t="s">
        <v>582</v>
      </c>
      <c r="F59" s="3">
        <v>18059</v>
      </c>
      <c r="G59" s="1">
        <f>F59/'RJ Legislativo'!$E$3</f>
        <v>3.9282359953073179E-2</v>
      </c>
      <c r="H59" s="1">
        <f>F59/'RJ Legislativo'!$E$4</f>
        <v>2.618823996871545E-2</v>
      </c>
    </row>
    <row r="60" spans="1:8">
      <c r="A60" t="s">
        <v>441</v>
      </c>
      <c r="B60" t="s">
        <v>213</v>
      </c>
      <c r="E60" t="s">
        <v>567</v>
      </c>
      <c r="F60" s="3">
        <v>18266</v>
      </c>
      <c r="G60" s="1">
        <f>F60/'RJ Legislativo'!$E$3</f>
        <v>3.9732631203435113E-2</v>
      </c>
      <c r="H60" s="1">
        <f>F60/'RJ Legislativo'!$E$4</f>
        <v>2.6488420802290073E-2</v>
      </c>
    </row>
    <row r="61" spans="1:8">
      <c r="A61" t="s">
        <v>441</v>
      </c>
      <c r="B61" t="s">
        <v>214</v>
      </c>
      <c r="E61" t="s">
        <v>567</v>
      </c>
      <c r="F61" s="3">
        <v>13543</v>
      </c>
      <c r="G61" s="1">
        <f>F61/'RJ Legislativo'!$E$3</f>
        <v>2.945905093551526E-2</v>
      </c>
      <c r="H61" s="1">
        <f>F61/'RJ Legislativo'!$E$4</f>
        <v>1.9639367290343504E-2</v>
      </c>
    </row>
    <row r="62" spans="1:8">
      <c r="A62" t="s">
        <v>441</v>
      </c>
      <c r="B62" t="s">
        <v>141</v>
      </c>
      <c r="E62" t="s">
        <v>579</v>
      </c>
      <c r="F62" s="3">
        <v>143632</v>
      </c>
      <c r="G62" s="1">
        <f>F62/'RJ Legislativo'!$E$3</f>
        <v>0.3124316919419573</v>
      </c>
      <c r="H62" s="1">
        <f>F62/'RJ Legislativo'!$E$4</f>
        <v>0.20828779462797153</v>
      </c>
    </row>
    <row r="63" spans="1:8">
      <c r="A63" t="s">
        <v>441</v>
      </c>
      <c r="B63" t="s">
        <v>187</v>
      </c>
      <c r="E63" t="s">
        <v>569</v>
      </c>
      <c r="F63" s="3">
        <v>22700</v>
      </c>
      <c r="G63" s="1">
        <f>F63/'RJ Legislativo'!$E$3</f>
        <v>4.9377571899593624E-2</v>
      </c>
      <c r="H63" s="1">
        <f>F63/'RJ Legislativo'!$E$4</f>
        <v>3.2918381266395742E-2</v>
      </c>
    </row>
    <row r="64" spans="1:8">
      <c r="A64" t="s">
        <v>441</v>
      </c>
      <c r="B64" t="s">
        <v>215</v>
      </c>
      <c r="E64" t="s">
        <v>567</v>
      </c>
      <c r="F64" s="3">
        <v>125214</v>
      </c>
      <c r="G64" s="1">
        <f>F64/'RJ Legislativo'!$E$3</f>
        <v>0.27236842677690376</v>
      </c>
      <c r="H64" s="1">
        <f>F64/'RJ Legislativo'!$E$4</f>
        <v>0.18157895118460249</v>
      </c>
    </row>
    <row r="65" spans="1:8">
      <c r="A65" t="s">
        <v>441</v>
      </c>
      <c r="B65" t="s">
        <v>216</v>
      </c>
      <c r="E65" t="s">
        <v>568</v>
      </c>
      <c r="F65" s="3">
        <v>57615</v>
      </c>
      <c r="G65" s="1">
        <f>F65/'RJ Legislativo'!$E$3</f>
        <v>0.1253254980174047</v>
      </c>
      <c r="H65" s="1">
        <f>F65/'RJ Legislativo'!$E$4</f>
        <v>8.3550332011603126E-2</v>
      </c>
    </row>
    <row r="66" spans="1:8">
      <c r="A66" t="s">
        <v>441</v>
      </c>
      <c r="B66" t="s">
        <v>217</v>
      </c>
      <c r="E66" t="s">
        <v>567</v>
      </c>
      <c r="F66" s="3">
        <v>17826</v>
      </c>
      <c r="G66" s="1">
        <f>F66/'RJ Legislativo'!$E$3</f>
        <v>3.8775532893487043E-2</v>
      </c>
      <c r="H66" s="1">
        <f>F66/'RJ Legislativo'!$E$4</f>
        <v>2.5850355262324695E-2</v>
      </c>
    </row>
    <row r="67" spans="1:8">
      <c r="A67" t="s">
        <v>441</v>
      </c>
      <c r="B67" t="s">
        <v>218</v>
      </c>
      <c r="E67" t="s">
        <v>567</v>
      </c>
      <c r="F67" s="3">
        <v>8892</v>
      </c>
      <c r="G67" s="1">
        <f>F67/'RJ Legislativo'!$E$3</f>
        <v>1.9342086754677818E-2</v>
      </c>
      <c r="H67" s="1">
        <f>F67/'RJ Legislativo'!$E$4</f>
        <v>1.2894724503118545E-2</v>
      </c>
    </row>
    <row r="68" spans="1:8">
      <c r="A68" t="s">
        <v>441</v>
      </c>
      <c r="B68" t="s">
        <v>153</v>
      </c>
      <c r="E68" t="s">
        <v>581</v>
      </c>
      <c r="F68" s="3">
        <v>131976</v>
      </c>
      <c r="G68" s="1">
        <f>F68/'RJ Legislativo'!$E$3</f>
        <v>0.28707728762206025</v>
      </c>
      <c r="H68" s="1">
        <f>F68/'RJ Legislativo'!$E$4</f>
        <v>0.19138485841470682</v>
      </c>
    </row>
    <row r="69" spans="1:8">
      <c r="A69" t="s">
        <v>441</v>
      </c>
      <c r="B69" t="s">
        <v>130</v>
      </c>
      <c r="C69" t="s">
        <v>325</v>
      </c>
      <c r="D69" s="13" t="s">
        <v>597</v>
      </c>
      <c r="E69" t="s">
        <v>574</v>
      </c>
      <c r="F69" s="3">
        <v>11356</v>
      </c>
      <c r="G69" s="1">
        <f>F69/'RJ Legislativo'!$E$3</f>
        <v>2.470183729038701E-2</v>
      </c>
      <c r="H69" s="1">
        <f>F69/'RJ Legislativo'!$E$4</f>
        <v>1.6467891526924672E-2</v>
      </c>
    </row>
    <row r="70" spans="1:8">
      <c r="A70" t="s">
        <v>441</v>
      </c>
      <c r="B70" t="s">
        <v>130</v>
      </c>
      <c r="C70" t="s">
        <v>383</v>
      </c>
      <c r="D70" s="13" t="s">
        <v>606</v>
      </c>
      <c r="E70" t="s">
        <v>587</v>
      </c>
      <c r="F70" s="3">
        <v>27347</v>
      </c>
      <c r="G70" s="1">
        <f>F70/'RJ Legislativo'!$E$3</f>
        <v>5.9485835186704264E-2</v>
      </c>
      <c r="H70" s="1">
        <f>F70/'RJ Legislativo'!$E$4</f>
        <v>3.9657223457802836E-2</v>
      </c>
    </row>
    <row r="71" spans="1:8">
      <c r="A71" t="s">
        <v>441</v>
      </c>
      <c r="B71" t="s">
        <v>130</v>
      </c>
      <c r="C71" t="s">
        <v>442</v>
      </c>
      <c r="D71" s="13" t="s">
        <v>597</v>
      </c>
      <c r="E71" t="s">
        <v>574</v>
      </c>
      <c r="F71" s="3">
        <v>8756</v>
      </c>
      <c r="G71" s="1">
        <f>F71/'RJ Legislativo'!$E$3</f>
        <v>1.9046256367966596E-2</v>
      </c>
      <c r="H71" s="1">
        <f>F71/'RJ Legislativo'!$E$4</f>
        <v>1.2697504245311063E-2</v>
      </c>
    </row>
    <row r="72" spans="1:8">
      <c r="A72" t="s">
        <v>441</v>
      </c>
      <c r="B72" t="s">
        <v>130</v>
      </c>
      <c r="C72" t="s">
        <v>443</v>
      </c>
      <c r="D72" s="13" t="s">
        <v>592</v>
      </c>
      <c r="E72" t="s">
        <v>584</v>
      </c>
      <c r="F72" s="3">
        <v>9343</v>
      </c>
      <c r="G72" s="1">
        <f>F72/'RJ Legislativo'!$E$3</f>
        <v>2.0323112522374589E-2</v>
      </c>
      <c r="H72" s="1">
        <f>F72/'RJ Legislativo'!$E$4</f>
        <v>1.3548741681583059E-2</v>
      </c>
    </row>
    <row r="73" spans="1:8">
      <c r="A73" t="s">
        <v>441</v>
      </c>
      <c r="B73" t="s">
        <v>130</v>
      </c>
      <c r="C73" t="s">
        <v>286</v>
      </c>
      <c r="D73" s="13" t="s">
        <v>591</v>
      </c>
      <c r="E73" t="s">
        <v>574</v>
      </c>
      <c r="F73" s="3">
        <v>55652</v>
      </c>
      <c r="G73" s="1">
        <f>F73/'RJ Legislativo'!$E$3</f>
        <v>0.12105553442097727</v>
      </c>
      <c r="H73" s="1">
        <f>F73/'RJ Legislativo'!$E$4</f>
        <v>8.0703689613984844E-2</v>
      </c>
    </row>
    <row r="74" spans="1:8">
      <c r="A74" t="s">
        <v>441</v>
      </c>
      <c r="B74" t="s">
        <v>130</v>
      </c>
      <c r="C74" t="s">
        <v>378</v>
      </c>
      <c r="D74" s="13" t="s">
        <v>605</v>
      </c>
      <c r="E74" t="s">
        <v>575</v>
      </c>
      <c r="F74" s="3">
        <v>39365</v>
      </c>
      <c r="G74" s="1">
        <f>F74/'RJ Legislativo'!$E$3</f>
        <v>8.5627670388876781E-2</v>
      </c>
      <c r="H74" s="1">
        <f>F74/'RJ Legislativo'!$E$4</f>
        <v>5.7085113592584516E-2</v>
      </c>
    </row>
    <row r="75" spans="1:8">
      <c r="A75" t="s">
        <v>441</v>
      </c>
      <c r="B75" t="s">
        <v>130</v>
      </c>
      <c r="C75" t="s">
        <v>422</v>
      </c>
      <c r="D75" s="13" t="s">
        <v>613</v>
      </c>
      <c r="E75" t="s">
        <v>576</v>
      </c>
      <c r="F75" s="3">
        <v>24172</v>
      </c>
      <c r="G75" s="1">
        <f>F75/'RJ Legislativo'!$E$3</f>
        <v>5.2579500791056256E-2</v>
      </c>
      <c r="H75" s="1">
        <f>F75/'RJ Legislativo'!$E$4</f>
        <v>3.5053000527370835E-2</v>
      </c>
    </row>
    <row r="76" spans="1:8">
      <c r="A76" t="s">
        <v>441</v>
      </c>
      <c r="B76" t="s">
        <v>130</v>
      </c>
      <c r="C76" t="s">
        <v>348</v>
      </c>
      <c r="D76" s="13" t="s">
        <v>601</v>
      </c>
      <c r="E76" t="s">
        <v>586</v>
      </c>
      <c r="F76" s="3">
        <v>12512</v>
      </c>
      <c r="G76" s="1">
        <f>F76/'RJ Legislativo'!$E$3</f>
        <v>2.7216395577432394E-2</v>
      </c>
      <c r="H76" s="1">
        <f>F76/'RJ Legislativo'!$E$4</f>
        <v>1.8144263718288263E-2</v>
      </c>
    </row>
    <row r="77" spans="1:8">
      <c r="A77" t="s">
        <v>441</v>
      </c>
      <c r="B77" t="s">
        <v>130</v>
      </c>
      <c r="C77" t="s">
        <v>244</v>
      </c>
      <c r="D77" s="13" t="s">
        <v>589</v>
      </c>
      <c r="E77" t="s">
        <v>583</v>
      </c>
      <c r="F77" s="3">
        <v>243125</v>
      </c>
      <c r="G77" s="1">
        <f>F77/'RJ Legislativo'!$E$3</f>
        <v>0.52885119683210124</v>
      </c>
      <c r="H77" s="1">
        <f>F77/'RJ Legislativo'!$E$4</f>
        <v>0.35256746455473414</v>
      </c>
    </row>
    <row r="78" spans="1:8">
      <c r="A78" t="s">
        <v>441</v>
      </c>
      <c r="B78" t="s">
        <v>130</v>
      </c>
      <c r="C78" t="s">
        <v>302</v>
      </c>
      <c r="D78" s="13" t="s">
        <v>593</v>
      </c>
      <c r="E78" t="s">
        <v>584</v>
      </c>
      <c r="F78" s="3">
        <v>3577</v>
      </c>
      <c r="G78" s="1">
        <f>F78/'RJ Legislativo'!$E$3</f>
        <v>7.7807742151914704E-3</v>
      </c>
      <c r="H78" s="1">
        <f>F78/'RJ Legislativo'!$E$4</f>
        <v>5.1871828101276466E-3</v>
      </c>
    </row>
    <row r="79" spans="1:8">
      <c r="A79" t="s">
        <v>441</v>
      </c>
      <c r="B79" t="s">
        <v>130</v>
      </c>
      <c r="C79" t="s">
        <v>292</v>
      </c>
      <c r="D79" s="13" t="s">
        <v>592</v>
      </c>
      <c r="E79" t="s">
        <v>584</v>
      </c>
      <c r="F79" s="3">
        <v>135924</v>
      </c>
      <c r="G79" s="1">
        <f>F79/'RJ Legislativo'!$E$3</f>
        <v>0.29566506973041251</v>
      </c>
      <c r="H79" s="1">
        <f>F79/'RJ Legislativo'!$E$4</f>
        <v>0.19711004648694164</v>
      </c>
    </row>
    <row r="80" spans="1:8">
      <c r="A80" t="s">
        <v>441</v>
      </c>
      <c r="B80" t="s">
        <v>130</v>
      </c>
      <c r="C80" t="s">
        <v>384</v>
      </c>
      <c r="D80" s="13" t="s">
        <v>606</v>
      </c>
      <c r="E80" t="s">
        <v>587</v>
      </c>
      <c r="F80" s="3">
        <v>14049</v>
      </c>
      <c r="G80" s="1">
        <f>F80/'RJ Legislativo'!$E$3</f>
        <v>3.0559713991955541E-2</v>
      </c>
      <c r="H80" s="1">
        <f>F80/'RJ Legislativo'!$E$4</f>
        <v>2.0373142661303693E-2</v>
      </c>
    </row>
    <row r="81" spans="1:8">
      <c r="A81" t="s">
        <v>441</v>
      </c>
      <c r="B81" t="s">
        <v>130</v>
      </c>
      <c r="C81" t="s">
        <v>397</v>
      </c>
      <c r="D81" s="13" t="s">
        <v>607</v>
      </c>
      <c r="E81" t="s">
        <v>575</v>
      </c>
      <c r="F81" s="3">
        <v>25081</v>
      </c>
      <c r="G81" s="1">
        <f>F81/'RJ Legislativo'!$E$3</f>
        <v>5.4556778890471704E-2</v>
      </c>
      <c r="H81" s="1">
        <f>F81/'RJ Legislativo'!$E$4</f>
        <v>3.6371185926981131E-2</v>
      </c>
    </row>
    <row r="82" spans="1:8">
      <c r="A82" t="s">
        <v>441</v>
      </c>
      <c r="B82" t="s">
        <v>130</v>
      </c>
      <c r="C82" t="s">
        <v>290</v>
      </c>
      <c r="D82" s="13" t="s">
        <v>591</v>
      </c>
      <c r="E82" t="s">
        <v>574</v>
      </c>
      <c r="F82" s="3">
        <v>43707</v>
      </c>
      <c r="G82" s="1">
        <f>F82/'RJ Legislativo'!$E$3</f>
        <v>9.5072490529318876E-2</v>
      </c>
      <c r="H82" s="1">
        <f>F82/'RJ Legislativo'!$E$4</f>
        <v>6.3381660352879246E-2</v>
      </c>
    </row>
    <row r="83" spans="1:8">
      <c r="A83" t="s">
        <v>441</v>
      </c>
      <c r="B83" t="s">
        <v>130</v>
      </c>
      <c r="C83" t="s">
        <v>406</v>
      </c>
      <c r="D83" s="13" t="s">
        <v>609</v>
      </c>
      <c r="E83" t="s">
        <v>586</v>
      </c>
      <c r="F83" s="3">
        <v>18711</v>
      </c>
      <c r="G83" s="1">
        <f>F83/'RJ Legislativo'!$E$3</f>
        <v>4.0700605630541682E-2</v>
      </c>
      <c r="H83" s="1">
        <f>F83/'RJ Legislativo'!$E$4</f>
        <v>2.7133737087027789E-2</v>
      </c>
    </row>
    <row r="84" spans="1:8">
      <c r="A84" t="s">
        <v>441</v>
      </c>
      <c r="B84" t="s">
        <v>130</v>
      </c>
      <c r="C84" t="s">
        <v>263</v>
      </c>
      <c r="D84" s="13" t="s">
        <v>604</v>
      </c>
      <c r="E84" t="s">
        <v>577</v>
      </c>
      <c r="F84" s="3">
        <v>82890</v>
      </c>
      <c r="G84" s="1">
        <f>F84/'RJ Legislativo'!$E$3</f>
        <v>0.18030427025362622</v>
      </c>
      <c r="H84" s="1">
        <f>F84/'RJ Legislativo'!$E$4</f>
        <v>0.1202028468357508</v>
      </c>
    </row>
    <row r="85" spans="1:8">
      <c r="A85" t="s">
        <v>441</v>
      </c>
      <c r="B85" t="s">
        <v>130</v>
      </c>
      <c r="C85" t="s">
        <v>402</v>
      </c>
      <c r="D85" s="13" t="s">
        <v>608</v>
      </c>
      <c r="E85" t="s">
        <v>587</v>
      </c>
      <c r="F85" s="3">
        <v>59222</v>
      </c>
      <c r="G85" s="1">
        <f>F85/'RJ Legislativo'!$E$3</f>
        <v>0.12882108207214685</v>
      </c>
      <c r="H85" s="1">
        <f>F85/'RJ Legislativo'!$E$4</f>
        <v>8.5880721381431227E-2</v>
      </c>
    </row>
    <row r="86" spans="1:8">
      <c r="A86" t="s">
        <v>441</v>
      </c>
      <c r="B86" t="s">
        <v>130</v>
      </c>
      <c r="C86" t="s">
        <v>394</v>
      </c>
      <c r="D86" s="13" t="s">
        <v>607</v>
      </c>
      <c r="E86" t="s">
        <v>575</v>
      </c>
      <c r="F86" s="3">
        <v>42415</v>
      </c>
      <c r="G86" s="1">
        <f>F86/'RJ Legislativo'!$E$3</f>
        <v>9.2262101855562273E-2</v>
      </c>
      <c r="H86" s="1">
        <f>F86/'RJ Legislativo'!$E$4</f>
        <v>6.150806790370817E-2</v>
      </c>
    </row>
    <row r="87" spans="1:8">
      <c r="A87" t="s">
        <v>441</v>
      </c>
      <c r="B87" t="s">
        <v>130</v>
      </c>
      <c r="C87" t="s">
        <v>344</v>
      </c>
      <c r="D87" s="13" t="s">
        <v>601</v>
      </c>
      <c r="E87" t="s">
        <v>586</v>
      </c>
      <c r="F87" s="3">
        <v>11013</v>
      </c>
      <c r="G87" s="1">
        <f>F87/'RJ Legislativo'!$E$3</f>
        <v>2.3955735653313857E-2</v>
      </c>
      <c r="H87" s="1">
        <f>F87/'RJ Legislativo'!$E$4</f>
        <v>1.5970490435542571E-2</v>
      </c>
    </row>
    <row r="88" spans="1:8">
      <c r="A88" t="s">
        <v>441</v>
      </c>
      <c r="B88" t="s">
        <v>130</v>
      </c>
      <c r="C88" t="s">
        <v>414</v>
      </c>
      <c r="D88" s="13" t="s">
        <v>612</v>
      </c>
      <c r="E88" t="s">
        <v>575</v>
      </c>
      <c r="F88" s="3">
        <v>20477</v>
      </c>
      <c r="G88" s="1">
        <f>F88/'RJ Legislativo'!$E$3</f>
        <v>4.4542050210924167E-2</v>
      </c>
      <c r="H88" s="1">
        <f>F88/'RJ Legislativo'!$E$4</f>
        <v>2.969470014061611E-2</v>
      </c>
    </row>
    <row r="89" spans="1:8">
      <c r="A89" t="s">
        <v>441</v>
      </c>
      <c r="B89" t="s">
        <v>130</v>
      </c>
      <c r="C89" t="s">
        <v>296</v>
      </c>
      <c r="D89" s="13" t="s">
        <v>593</v>
      </c>
      <c r="E89" t="s">
        <v>584</v>
      </c>
      <c r="F89" s="3">
        <v>1970</v>
      </c>
      <c r="G89" s="1">
        <f>F89/'RJ Legislativo'!$E$3</f>
        <v>4.2851901604493139E-3</v>
      </c>
      <c r="H89" s="1">
        <f>F89/'RJ Legislativo'!$E$4</f>
        <v>2.8567934402995428E-3</v>
      </c>
    </row>
    <row r="90" spans="1:8">
      <c r="A90" t="s">
        <v>441</v>
      </c>
      <c r="B90" t="s">
        <v>130</v>
      </c>
      <c r="C90" t="s">
        <v>308</v>
      </c>
      <c r="D90" s="13" t="s">
        <v>596</v>
      </c>
      <c r="E90" t="s">
        <v>574</v>
      </c>
      <c r="F90" s="3">
        <v>10156</v>
      </c>
      <c r="G90" s="1">
        <f>F90/'RJ Legislativo'!$E$3</f>
        <v>2.2091569172346819E-2</v>
      </c>
      <c r="H90" s="1">
        <f>F90/'RJ Legislativo'!$E$4</f>
        <v>1.4727712781564546E-2</v>
      </c>
    </row>
    <row r="91" spans="1:8">
      <c r="A91" t="s">
        <v>441</v>
      </c>
      <c r="B91" t="s">
        <v>130</v>
      </c>
      <c r="C91" t="s">
        <v>337</v>
      </c>
      <c r="D91" s="13" t="s">
        <v>600</v>
      </c>
      <c r="E91" t="s">
        <v>583</v>
      </c>
      <c r="F91" s="3">
        <v>1365</v>
      </c>
      <c r="G91" s="1">
        <f>F91/'RJ Legislativo'!$E$3</f>
        <v>2.9691799842707176E-3</v>
      </c>
      <c r="H91" s="1">
        <f>F91/'RJ Legislativo'!$E$4</f>
        <v>1.9794533228471448E-3</v>
      </c>
    </row>
    <row r="92" spans="1:8">
      <c r="A92" t="s">
        <v>441</v>
      </c>
      <c r="B92" t="s">
        <v>130</v>
      </c>
      <c r="C92" t="s">
        <v>250</v>
      </c>
      <c r="D92" s="13" t="s">
        <v>594</v>
      </c>
      <c r="E92" t="s">
        <v>585</v>
      </c>
      <c r="F92" s="3">
        <v>328370</v>
      </c>
      <c r="G92" s="1">
        <f>F92/'RJ Legislativo'!$E$3</f>
        <v>0.71427811826738141</v>
      </c>
      <c r="H92" s="1">
        <f>F92/'RJ Legislativo'!$E$4</f>
        <v>0.47618541217825422</v>
      </c>
    </row>
    <row r="93" spans="1:8">
      <c r="A93" t="s">
        <v>441</v>
      </c>
      <c r="B93" t="s">
        <v>130</v>
      </c>
      <c r="C93" t="s">
        <v>252</v>
      </c>
      <c r="D93" s="13" t="s">
        <v>596</v>
      </c>
      <c r="E93" t="s">
        <v>574</v>
      </c>
      <c r="F93" s="3">
        <v>34456</v>
      </c>
      <c r="G93" s="1">
        <f>F93/'RJ Legislativo'!$E$3</f>
        <v>7.4949498562660699E-2</v>
      </c>
      <c r="H93" s="1">
        <f>F93/'RJ Legislativo'!$E$4</f>
        <v>4.9966332375107128E-2</v>
      </c>
    </row>
    <row r="94" spans="1:8">
      <c r="A94" t="s">
        <v>441</v>
      </c>
      <c r="B94" t="s">
        <v>130</v>
      </c>
      <c r="C94" t="s">
        <v>373</v>
      </c>
      <c r="D94" s="13" t="s">
        <v>604</v>
      </c>
      <c r="E94" t="s">
        <v>577</v>
      </c>
      <c r="F94" s="3">
        <v>24057</v>
      </c>
      <c r="G94" s="1">
        <f>F94/'RJ Legislativo'!$E$3</f>
        <v>5.2329350096410737E-2</v>
      </c>
      <c r="H94" s="1">
        <f>F94/'RJ Legislativo'!$E$4</f>
        <v>3.4886233397607158E-2</v>
      </c>
    </row>
    <row r="95" spans="1:8">
      <c r="A95" t="s">
        <v>441</v>
      </c>
      <c r="B95" t="s">
        <v>130</v>
      </c>
      <c r="C95" t="s">
        <v>415</v>
      </c>
      <c r="D95" s="13" t="s">
        <v>612</v>
      </c>
      <c r="E95" t="s">
        <v>575</v>
      </c>
      <c r="F95" s="3">
        <v>12556</v>
      </c>
      <c r="G95" s="1">
        <f>F95/'RJ Legislativo'!$E$3</f>
        <v>2.7312105408427201E-2</v>
      </c>
      <c r="H95" s="1">
        <f>F95/'RJ Legislativo'!$E$4</f>
        <v>1.8208070272284802E-2</v>
      </c>
    </row>
    <row r="96" spans="1:8">
      <c r="A96" t="s">
        <v>441</v>
      </c>
      <c r="B96" t="s">
        <v>130</v>
      </c>
      <c r="C96" t="s">
        <v>310</v>
      </c>
      <c r="D96" s="13" t="s">
        <v>596</v>
      </c>
      <c r="E96" t="s">
        <v>574</v>
      </c>
      <c r="F96" s="3">
        <v>16141</v>
      </c>
      <c r="G96" s="1">
        <f>F96/'RJ Legislativo'!$E$3</f>
        <v>3.5110281411072274E-2</v>
      </c>
      <c r="H96" s="1">
        <f>F96/'RJ Legislativo'!$E$4</f>
        <v>2.3406854274048181E-2</v>
      </c>
    </row>
    <row r="97" spans="1:8">
      <c r="A97" t="s">
        <v>441</v>
      </c>
      <c r="B97" t="s">
        <v>130</v>
      </c>
      <c r="C97" t="s">
        <v>410</v>
      </c>
      <c r="D97" s="13" t="s">
        <v>612</v>
      </c>
      <c r="E97" t="s">
        <v>575</v>
      </c>
      <c r="F97" s="3">
        <v>41142</v>
      </c>
      <c r="G97" s="1">
        <f>F97/'RJ Legislativo'!$E$3</f>
        <v>8.9493042427007966E-2</v>
      </c>
      <c r="H97" s="1">
        <f>F97/'RJ Legislativo'!$E$4</f>
        <v>5.9662028284671972E-2</v>
      </c>
    </row>
    <row r="98" spans="1:8">
      <c r="A98" t="s">
        <v>441</v>
      </c>
      <c r="B98" t="s">
        <v>130</v>
      </c>
      <c r="C98" t="s">
        <v>425</v>
      </c>
      <c r="D98" s="13" t="s">
        <v>614</v>
      </c>
      <c r="E98" t="s">
        <v>576</v>
      </c>
      <c r="F98" s="3">
        <v>36515</v>
      </c>
      <c r="G98" s="1">
        <f>F98/'RJ Legislativo'!$E$3</f>
        <v>7.9428283608531325E-2</v>
      </c>
      <c r="H98" s="1">
        <f>F98/'RJ Legislativo'!$E$4</f>
        <v>5.295218907235421E-2</v>
      </c>
    </row>
    <row r="99" spans="1:8">
      <c r="A99" t="s">
        <v>441</v>
      </c>
      <c r="B99" t="s">
        <v>130</v>
      </c>
      <c r="C99" t="s">
        <v>417</v>
      </c>
      <c r="D99" s="13" t="s">
        <v>612</v>
      </c>
      <c r="E99" t="s">
        <v>575</v>
      </c>
      <c r="F99" s="3">
        <v>5466</v>
      </c>
      <c r="G99" s="1">
        <f>F99/'RJ Legislativo'!$E$3</f>
        <v>1.1889771277673072E-2</v>
      </c>
      <c r="H99" s="1">
        <f>F99/'RJ Legislativo'!$E$4</f>
        <v>7.9265141851153804E-3</v>
      </c>
    </row>
    <row r="100" spans="1:8">
      <c r="A100" t="s">
        <v>441</v>
      </c>
      <c r="B100" t="s">
        <v>130</v>
      </c>
      <c r="C100" t="s">
        <v>356</v>
      </c>
      <c r="D100" s="13" t="s">
        <v>601</v>
      </c>
      <c r="E100" t="s">
        <v>586</v>
      </c>
      <c r="F100" s="3">
        <v>1556</v>
      </c>
      <c r="G100" s="1">
        <f>F100/'RJ Legislativo'!$E$3</f>
        <v>3.3846476597254481E-3</v>
      </c>
      <c r="H100" s="1">
        <f>F100/'RJ Legislativo'!$E$4</f>
        <v>2.2564317731502987E-3</v>
      </c>
    </row>
    <row r="101" spans="1:8">
      <c r="A101" t="s">
        <v>441</v>
      </c>
      <c r="B101" t="s">
        <v>130</v>
      </c>
      <c r="C101" t="s">
        <v>347</v>
      </c>
      <c r="D101" s="13" t="s">
        <v>601</v>
      </c>
      <c r="E101" t="s">
        <v>586</v>
      </c>
      <c r="F101" s="3">
        <v>4877</v>
      </c>
      <c r="G101" s="1">
        <f>F101/'RJ Legislativo'!$E$3</f>
        <v>1.0608564676401679E-2</v>
      </c>
      <c r="H101" s="1">
        <f>F101/'RJ Legislativo'!$E$4</f>
        <v>7.0723764509344512E-3</v>
      </c>
    </row>
    <row r="102" spans="1:8">
      <c r="A102" t="s">
        <v>441</v>
      </c>
      <c r="B102" t="s">
        <v>130</v>
      </c>
      <c r="C102" t="s">
        <v>381</v>
      </c>
      <c r="D102" s="13" t="s">
        <v>606</v>
      </c>
      <c r="E102" t="s">
        <v>587</v>
      </c>
      <c r="F102" s="3">
        <v>32423</v>
      </c>
      <c r="G102" s="1">
        <f>F102/'RJ Legislativo'!$E$3</f>
        <v>7.0527269326014275E-2</v>
      </c>
      <c r="H102" s="1">
        <f>F102/'RJ Legislativo'!$E$4</f>
        <v>4.7018179550676178E-2</v>
      </c>
    </row>
    <row r="103" spans="1:8">
      <c r="A103" t="s">
        <v>441</v>
      </c>
      <c r="B103" t="s">
        <v>130</v>
      </c>
      <c r="C103" t="s">
        <v>362</v>
      </c>
      <c r="D103" s="13" t="s">
        <v>602</v>
      </c>
      <c r="E103" t="s">
        <v>587</v>
      </c>
      <c r="F103" s="3">
        <v>29245</v>
      </c>
      <c r="G103" s="1">
        <f>F103/'RJ Legislativo'!$E$3</f>
        <v>6.361440926007117E-2</v>
      </c>
      <c r="H103" s="1">
        <f>F103/'RJ Legislativo'!$E$4</f>
        <v>4.2409606173380771E-2</v>
      </c>
    </row>
    <row r="104" spans="1:8">
      <c r="A104" t="s">
        <v>441</v>
      </c>
      <c r="B104" t="s">
        <v>130</v>
      </c>
      <c r="C104" t="s">
        <v>444</v>
      </c>
      <c r="D104" s="13" t="s">
        <v>599</v>
      </c>
      <c r="E104" t="s">
        <v>586</v>
      </c>
      <c r="F104" s="3">
        <v>69143</v>
      </c>
      <c r="G104" s="1">
        <f>F104/'RJ Legislativo'!$E$3</f>
        <v>0.15040147373804413</v>
      </c>
      <c r="H104" s="1">
        <f>F104/'RJ Legislativo'!$E$4</f>
        <v>0.10026764915869608</v>
      </c>
    </row>
    <row r="105" spans="1:8">
      <c r="A105" t="s">
        <v>441</v>
      </c>
      <c r="B105" t="s">
        <v>130</v>
      </c>
      <c r="C105" t="s">
        <v>255</v>
      </c>
      <c r="D105" s="13" t="s">
        <v>598</v>
      </c>
      <c r="E105" t="s">
        <v>577</v>
      </c>
      <c r="F105" s="3">
        <v>146392</v>
      </c>
      <c r="G105" s="1">
        <f>F105/'RJ Legislativo'!$E$3</f>
        <v>0.31843530861344976</v>
      </c>
      <c r="H105" s="1">
        <f>F105/'RJ Legislativo'!$E$4</f>
        <v>0.21229020574229981</v>
      </c>
    </row>
    <row r="106" spans="1:8">
      <c r="A106" t="s">
        <v>441</v>
      </c>
      <c r="B106" t="s">
        <v>130</v>
      </c>
      <c r="C106" t="s">
        <v>403</v>
      </c>
      <c r="D106" s="13" t="s">
        <v>608</v>
      </c>
      <c r="E106" t="s">
        <v>587</v>
      </c>
      <c r="F106" s="3">
        <v>45202</v>
      </c>
      <c r="G106" s="1">
        <f>F106/'RJ Legislativo'!$E$3</f>
        <v>9.8324449559710606E-2</v>
      </c>
      <c r="H106" s="1">
        <f>F106/'RJ Legislativo'!$E$4</f>
        <v>6.554963303980707E-2</v>
      </c>
    </row>
    <row r="107" spans="1:8">
      <c r="A107" t="s">
        <v>441</v>
      </c>
      <c r="B107" t="s">
        <v>130</v>
      </c>
      <c r="C107" t="s">
        <v>374</v>
      </c>
      <c r="D107" s="13" t="s">
        <v>604</v>
      </c>
      <c r="E107" t="s">
        <v>577</v>
      </c>
      <c r="F107" s="3">
        <v>7178</v>
      </c>
      <c r="G107" s="1">
        <f>F107/'RJ Legislativo'!$E$3</f>
        <v>1.5613753792743745E-2</v>
      </c>
      <c r="H107" s="1">
        <f>F107/'RJ Legislativo'!$E$4</f>
        <v>1.0409169195162497E-2</v>
      </c>
    </row>
    <row r="108" spans="1:8">
      <c r="A108" t="s">
        <v>441</v>
      </c>
      <c r="B108" t="s">
        <v>130</v>
      </c>
      <c r="C108" t="s">
        <v>307</v>
      </c>
      <c r="D108" s="13" t="s">
        <v>595</v>
      </c>
      <c r="E108" t="s">
        <v>585</v>
      </c>
      <c r="F108" s="3">
        <v>77007</v>
      </c>
      <c r="G108" s="1">
        <f>F108/'RJ Legislativo'!$E$3</f>
        <v>0.16750743080493419</v>
      </c>
      <c r="H108" s="1">
        <f>F108/'RJ Legislativo'!$E$4</f>
        <v>0.11167162053662279</v>
      </c>
    </row>
    <row r="109" spans="1:8">
      <c r="A109" t="s">
        <v>441</v>
      </c>
      <c r="B109" t="s">
        <v>130</v>
      </c>
      <c r="C109" t="s">
        <v>385</v>
      </c>
      <c r="D109" s="13" t="s">
        <v>606</v>
      </c>
      <c r="E109" t="s">
        <v>587</v>
      </c>
      <c r="F109" s="3">
        <v>28442</v>
      </c>
      <c r="G109" s="1">
        <f>F109/'RJ Legislativo'!$E$3</f>
        <v>6.1867704844415936E-2</v>
      </c>
      <c r="H109" s="1">
        <f>F109/'RJ Legislativo'!$E$4</f>
        <v>4.1245136562943957E-2</v>
      </c>
    </row>
    <row r="110" spans="1:8">
      <c r="A110" t="s">
        <v>441</v>
      </c>
      <c r="B110" t="s">
        <v>130</v>
      </c>
      <c r="C110" t="s">
        <v>424</v>
      </c>
      <c r="D110" s="13" t="s">
        <v>613</v>
      </c>
      <c r="E110" t="s">
        <v>576</v>
      </c>
      <c r="F110" s="3">
        <v>31189</v>
      </c>
      <c r="G110" s="1">
        <f>F110/'RJ Legislativo'!$E$3</f>
        <v>6.7843043611296269E-2</v>
      </c>
      <c r="H110" s="1">
        <f>F110/'RJ Legislativo'!$E$4</f>
        <v>4.5228695740864182E-2</v>
      </c>
    </row>
    <row r="111" spans="1:8">
      <c r="A111" t="s">
        <v>441</v>
      </c>
      <c r="B111" t="s">
        <v>130</v>
      </c>
      <c r="C111" t="s">
        <v>256</v>
      </c>
      <c r="D111" s="13" t="s">
        <v>599</v>
      </c>
      <c r="E111" t="s">
        <v>586</v>
      </c>
      <c r="F111" s="3">
        <v>15610</v>
      </c>
      <c r="G111" s="1">
        <f>F111/'RJ Legislativo'!$E$3</f>
        <v>3.3955237768839491E-2</v>
      </c>
      <c r="H111" s="1">
        <f>F111/'RJ Legislativo'!$E$4</f>
        <v>2.2636825179226324E-2</v>
      </c>
    </row>
    <row r="112" spans="1:8">
      <c r="A112" t="s">
        <v>441</v>
      </c>
      <c r="B112" t="s">
        <v>130</v>
      </c>
      <c r="C112" t="s">
        <v>335</v>
      </c>
      <c r="D112" s="13" t="s">
        <v>600</v>
      </c>
      <c r="E112" t="s">
        <v>583</v>
      </c>
      <c r="F112" s="3">
        <v>10842</v>
      </c>
      <c r="G112" s="1">
        <f>F112/'RJ Legislativo'!$E$3</f>
        <v>2.358377244649313E-2</v>
      </c>
      <c r="H112" s="1">
        <f>F112/'RJ Legislativo'!$E$4</f>
        <v>1.5722514964328752E-2</v>
      </c>
    </row>
    <row r="113" spans="1:8">
      <c r="A113" t="s">
        <v>441</v>
      </c>
      <c r="B113" t="s">
        <v>130</v>
      </c>
      <c r="C113" t="s">
        <v>323</v>
      </c>
      <c r="D113" s="13" t="s">
        <v>597</v>
      </c>
      <c r="E113" t="s">
        <v>574</v>
      </c>
      <c r="F113" s="3">
        <v>15021</v>
      </c>
      <c r="G113" s="1">
        <f>F113/'RJ Legislativo'!$E$3</f>
        <v>3.2674031167568098E-2</v>
      </c>
      <c r="H113" s="1">
        <f>F113/'RJ Legislativo'!$E$4</f>
        <v>2.1782687445045395E-2</v>
      </c>
    </row>
    <row r="114" spans="1:8">
      <c r="A114" t="s">
        <v>441</v>
      </c>
      <c r="B114" t="s">
        <v>130</v>
      </c>
      <c r="C114" t="s">
        <v>311</v>
      </c>
      <c r="D114" s="13" t="s">
        <v>596</v>
      </c>
      <c r="E114" t="s">
        <v>574</v>
      </c>
      <c r="F114" s="3">
        <v>6113</v>
      </c>
      <c r="G114" s="1">
        <f>F114/'RJ Legislativo'!$E$3</f>
        <v>1.3297140837983076E-2</v>
      </c>
      <c r="H114" s="1">
        <f>F114/'RJ Legislativo'!$E$4</f>
        <v>8.8647605586553834E-3</v>
      </c>
    </row>
    <row r="115" spans="1:8">
      <c r="A115" t="s">
        <v>441</v>
      </c>
      <c r="B115" t="s">
        <v>130</v>
      </c>
      <c r="C115" t="s">
        <v>321</v>
      </c>
      <c r="D115" s="13" t="s">
        <v>597</v>
      </c>
      <c r="E115" t="s">
        <v>574</v>
      </c>
      <c r="F115" s="3">
        <v>45540</v>
      </c>
      <c r="G115" s="1">
        <f>F115/'RJ Legislativo'!$E$3</f>
        <v>9.9059675079625265E-2</v>
      </c>
      <c r="H115" s="1">
        <f>F115/'RJ Legislativo'!$E$4</f>
        <v>6.6039783386416834E-2</v>
      </c>
    </row>
    <row r="116" spans="1:8">
      <c r="A116" t="s">
        <v>441</v>
      </c>
      <c r="B116" t="s">
        <v>130</v>
      </c>
      <c r="C116" t="s">
        <v>445</v>
      </c>
      <c r="D116" s="13" t="s">
        <v>599</v>
      </c>
      <c r="E116" t="s">
        <v>586</v>
      </c>
      <c r="F116" s="3">
        <v>26659</v>
      </c>
      <c r="G116" s="1">
        <f>F116/'RJ Legislativo'!$E$3</f>
        <v>5.7989281465694556E-2</v>
      </c>
      <c r="H116" s="1">
        <f>F116/'RJ Legislativo'!$E$4</f>
        <v>3.8659520977129699E-2</v>
      </c>
    </row>
    <row r="117" spans="1:8">
      <c r="A117" t="s">
        <v>441</v>
      </c>
      <c r="B117" t="s">
        <v>130</v>
      </c>
      <c r="C117" t="s">
        <v>317</v>
      </c>
      <c r="D117" s="13" t="s">
        <v>597</v>
      </c>
      <c r="E117" t="s">
        <v>574</v>
      </c>
      <c r="F117" s="3">
        <v>42172</v>
      </c>
      <c r="G117" s="1">
        <f>F117/'RJ Legislativo'!$E$3</f>
        <v>9.1733522561659134E-2</v>
      </c>
      <c r="H117" s="1">
        <f>F117/'RJ Legislativo'!$E$4</f>
        <v>6.1155681707772747E-2</v>
      </c>
    </row>
    <row r="118" spans="1:8">
      <c r="A118" t="s">
        <v>441</v>
      </c>
      <c r="B118" t="s">
        <v>130</v>
      </c>
      <c r="C118" t="s">
        <v>418</v>
      </c>
      <c r="D118" s="13" t="s">
        <v>612</v>
      </c>
      <c r="E118" t="s">
        <v>575</v>
      </c>
      <c r="F118" s="3">
        <v>17189</v>
      </c>
      <c r="G118" s="1">
        <f>F118/'RJ Legislativo'!$E$3</f>
        <v>3.7389915567494041E-2</v>
      </c>
      <c r="H118" s="1">
        <f>F118/'RJ Legislativo'!$E$4</f>
        <v>2.4926610378329359E-2</v>
      </c>
    </row>
    <row r="119" spans="1:8">
      <c r="A119" t="s">
        <v>441</v>
      </c>
      <c r="B119" t="s">
        <v>130</v>
      </c>
      <c r="C119" t="s">
        <v>370</v>
      </c>
      <c r="D119" s="13" t="s">
        <v>604</v>
      </c>
      <c r="E119" t="s">
        <v>577</v>
      </c>
      <c r="F119" s="3">
        <v>50043</v>
      </c>
      <c r="G119" s="1">
        <f>F119/'RJ Legislativo'!$E$3</f>
        <v>0.10885470619257108</v>
      </c>
      <c r="H119" s="1">
        <f>F119/'RJ Legislativo'!$E$4</f>
        <v>7.256980412838071E-2</v>
      </c>
    </row>
    <row r="120" spans="1:8">
      <c r="A120" t="s">
        <v>441</v>
      </c>
      <c r="B120" t="s">
        <v>130</v>
      </c>
      <c r="C120" t="s">
        <v>446</v>
      </c>
      <c r="D120" s="13" t="s">
        <v>601</v>
      </c>
      <c r="E120" t="s">
        <v>586</v>
      </c>
      <c r="F120" s="3">
        <v>19437</v>
      </c>
      <c r="G120" s="1">
        <f>F120/'RJ Legislativo'!$E$3</f>
        <v>4.2279817841956002E-2</v>
      </c>
      <c r="H120" s="1">
        <f>F120/'RJ Legislativo'!$E$4</f>
        <v>2.8186545227970664E-2</v>
      </c>
    </row>
    <row r="121" spans="1:8">
      <c r="A121" t="s">
        <v>441</v>
      </c>
      <c r="B121" t="s">
        <v>130</v>
      </c>
      <c r="C121" t="s">
        <v>426</v>
      </c>
      <c r="D121" s="13" t="s">
        <v>614</v>
      </c>
      <c r="E121" t="s">
        <v>576</v>
      </c>
      <c r="F121" s="3">
        <v>70511</v>
      </c>
      <c r="G121" s="1">
        <f>F121/'RJ Legislativo'!$E$3</f>
        <v>0.15337717939260995</v>
      </c>
      <c r="H121" s="1">
        <f>F121/'RJ Legislativo'!$E$4</f>
        <v>0.10225145292840662</v>
      </c>
    </row>
    <row r="122" spans="1:8">
      <c r="A122" t="s">
        <v>441</v>
      </c>
      <c r="B122" t="s">
        <v>130</v>
      </c>
      <c r="C122" t="s">
        <v>355</v>
      </c>
      <c r="D122" s="13" t="s">
        <v>601</v>
      </c>
      <c r="E122" t="s">
        <v>586</v>
      </c>
      <c r="F122" s="3">
        <v>22971</v>
      </c>
      <c r="G122" s="1">
        <f>F122/'RJ Legislativo'!$E$3</f>
        <v>4.9967057449584365E-2</v>
      </c>
      <c r="H122" s="1">
        <f>F122/'RJ Legislativo'!$E$4</f>
        <v>3.3311371633056239E-2</v>
      </c>
    </row>
    <row r="123" spans="1:8">
      <c r="A123" t="s">
        <v>441</v>
      </c>
      <c r="B123" t="s">
        <v>130</v>
      </c>
      <c r="C123" t="s">
        <v>412</v>
      </c>
      <c r="D123" s="13" t="s">
        <v>612</v>
      </c>
      <c r="E123" t="s">
        <v>575</v>
      </c>
      <c r="F123" s="3">
        <v>13108</v>
      </c>
      <c r="G123" s="1">
        <f>F123/'RJ Legislativo'!$E$3</f>
        <v>2.851282874272569E-2</v>
      </c>
      <c r="H123" s="1">
        <f>F123/'RJ Legislativo'!$E$4</f>
        <v>1.900855249515046E-2</v>
      </c>
    </row>
    <row r="124" spans="1:8">
      <c r="A124" t="s">
        <v>441</v>
      </c>
      <c r="B124" t="s">
        <v>130</v>
      </c>
      <c r="C124" t="s">
        <v>423</v>
      </c>
      <c r="D124" s="13" t="s">
        <v>613</v>
      </c>
      <c r="E124" t="s">
        <v>576</v>
      </c>
      <c r="F124" s="3">
        <v>17715</v>
      </c>
      <c r="G124" s="1">
        <f>F124/'RJ Legislativo'!$E$3</f>
        <v>3.8534083092568325E-2</v>
      </c>
      <c r="H124" s="1">
        <f>F124/'RJ Legislativo'!$E$4</f>
        <v>2.5689388728378882E-2</v>
      </c>
    </row>
    <row r="125" spans="1:8">
      <c r="A125" t="s">
        <v>441</v>
      </c>
      <c r="B125" t="s">
        <v>130</v>
      </c>
      <c r="C125" t="s">
        <v>366</v>
      </c>
      <c r="D125" s="13" t="s">
        <v>603</v>
      </c>
      <c r="E125" t="s">
        <v>577</v>
      </c>
      <c r="F125" s="3">
        <v>16003</v>
      </c>
      <c r="G125" s="1">
        <f>F125/'RJ Legislativo'!$E$3</f>
        <v>3.481010057749765E-2</v>
      </c>
      <c r="H125" s="1">
        <f>F125/'RJ Legislativo'!$E$4</f>
        <v>2.3206733718331766E-2</v>
      </c>
    </row>
    <row r="126" spans="1:8">
      <c r="A126" t="s">
        <v>441</v>
      </c>
      <c r="B126" t="s">
        <v>130</v>
      </c>
      <c r="C126" t="s">
        <v>285</v>
      </c>
      <c r="D126" s="13" t="s">
        <v>590</v>
      </c>
      <c r="E126" t="s">
        <v>583</v>
      </c>
      <c r="F126" s="3">
        <v>15167</v>
      </c>
      <c r="G126" s="1">
        <f>F126/'RJ Legislativo'!$E$3</f>
        <v>3.2991613788596316E-2</v>
      </c>
      <c r="H126" s="1">
        <f>F126/'RJ Legislativo'!$E$4</f>
        <v>2.1994409192397545E-2</v>
      </c>
    </row>
    <row r="127" spans="1:8">
      <c r="A127" t="s">
        <v>441</v>
      </c>
      <c r="B127" t="s">
        <v>130</v>
      </c>
      <c r="C127" t="s">
        <v>371</v>
      </c>
      <c r="D127" s="13" t="s">
        <v>604</v>
      </c>
      <c r="E127" t="s">
        <v>577</v>
      </c>
      <c r="F127" s="3">
        <v>9661</v>
      </c>
      <c r="G127" s="1">
        <f>F127/'RJ Legislativo'!$E$3</f>
        <v>2.1014833573655241E-2</v>
      </c>
      <c r="H127" s="1">
        <f>F127/'RJ Legislativo'!$E$4</f>
        <v>1.4009889049103493E-2</v>
      </c>
    </row>
    <row r="128" spans="1:8">
      <c r="A128" t="s">
        <v>441</v>
      </c>
      <c r="B128" t="s">
        <v>130</v>
      </c>
      <c r="C128" t="s">
        <v>380</v>
      </c>
      <c r="D128" s="13" t="s">
        <v>605</v>
      </c>
      <c r="E128" t="s">
        <v>575</v>
      </c>
      <c r="F128" s="3">
        <v>38671</v>
      </c>
      <c r="G128" s="1">
        <f>F128/'RJ Legislativo'!$E$3</f>
        <v>8.4118065327276864E-2</v>
      </c>
      <c r="H128" s="1">
        <f>F128/'RJ Legislativo'!$E$4</f>
        <v>5.6078710218184571E-2</v>
      </c>
    </row>
    <row r="129" spans="1:8">
      <c r="A129" t="s">
        <v>441</v>
      </c>
      <c r="B129" t="s">
        <v>130</v>
      </c>
      <c r="C129" t="s">
        <v>300</v>
      </c>
      <c r="D129" s="13" t="s">
        <v>593</v>
      </c>
      <c r="E129" t="s">
        <v>584</v>
      </c>
      <c r="F129" s="3">
        <v>167</v>
      </c>
      <c r="G129" s="1">
        <f>F129/'RJ Legislativo'!$E$3</f>
        <v>3.6326231309392665E-4</v>
      </c>
      <c r="H129" s="1">
        <f>F129/'RJ Legislativo'!$E$4</f>
        <v>2.4217487539595107E-4</v>
      </c>
    </row>
    <row r="130" spans="1:8">
      <c r="A130" t="s">
        <v>441</v>
      </c>
      <c r="B130" t="s">
        <v>130</v>
      </c>
      <c r="C130" t="s">
        <v>287</v>
      </c>
      <c r="D130" s="13" t="s">
        <v>591</v>
      </c>
      <c r="E130" s="19" t="s">
        <v>574</v>
      </c>
      <c r="F130" s="3">
        <v>47144</v>
      </c>
      <c r="G130" s="1">
        <f>F130/'RJ Legislativo'!$E$3</f>
        <v>0.10254873346407233</v>
      </c>
      <c r="H130" s="1">
        <f>F130/'RJ Legislativo'!$E$4</f>
        <v>6.8365822309381541E-2</v>
      </c>
    </row>
    <row r="131" spans="1:8">
      <c r="A131" t="s">
        <v>441</v>
      </c>
      <c r="B131" t="s">
        <v>130</v>
      </c>
      <c r="C131" t="s">
        <v>301</v>
      </c>
      <c r="D131" s="13" t="s">
        <v>593</v>
      </c>
      <c r="E131" t="s">
        <v>584</v>
      </c>
      <c r="F131" s="3">
        <v>110049</v>
      </c>
      <c r="G131" s="1">
        <f>F131/'RJ Legislativo'!$E$3</f>
        <v>0.23938116343517085</v>
      </c>
      <c r="H131" s="1">
        <f>F131/'RJ Legislativo'!$E$4</f>
        <v>0.1595874422901139</v>
      </c>
    </row>
    <row r="132" spans="1:8">
      <c r="A132" t="s">
        <v>441</v>
      </c>
      <c r="B132" t="s">
        <v>130</v>
      </c>
      <c r="C132" t="s">
        <v>329</v>
      </c>
      <c r="D132" s="13" t="s">
        <v>599</v>
      </c>
      <c r="E132" t="s">
        <v>586</v>
      </c>
      <c r="F132" s="3">
        <v>15734</v>
      </c>
      <c r="G132" s="1">
        <f>F132/'RJ Legislativo'!$E$3</f>
        <v>3.422496547437031E-2</v>
      </c>
      <c r="H132" s="1">
        <f>F132/'RJ Legislativo'!$E$4</f>
        <v>2.2816643649580203E-2</v>
      </c>
    </row>
    <row r="133" spans="1:8">
      <c r="A133" t="s">
        <v>441</v>
      </c>
      <c r="B133" t="s">
        <v>130</v>
      </c>
      <c r="C133" t="s">
        <v>315</v>
      </c>
      <c r="D133" s="13" t="s">
        <v>596</v>
      </c>
      <c r="E133" t="s">
        <v>574</v>
      </c>
      <c r="F133" s="3">
        <v>21989</v>
      </c>
      <c r="G133" s="1">
        <f>F133/'RJ Legislativo'!$E$3</f>
        <v>4.7830988039654805E-2</v>
      </c>
      <c r="H133" s="1">
        <f>F133/'RJ Legislativo'!$E$4</f>
        <v>3.1887325359769868E-2</v>
      </c>
    </row>
    <row r="134" spans="1:8">
      <c r="A134" t="s">
        <v>441</v>
      </c>
      <c r="B134" t="s">
        <v>130</v>
      </c>
      <c r="C134" t="s">
        <v>375</v>
      </c>
      <c r="D134" s="13" t="s">
        <v>604</v>
      </c>
      <c r="E134" t="s">
        <v>577</v>
      </c>
      <c r="F134" s="3">
        <v>13285</v>
      </c>
      <c r="G134" s="1">
        <f>F134/'RJ Legislativo'!$E$3</f>
        <v>2.8897843290136619E-2</v>
      </c>
      <c r="H134" s="1">
        <f>F134/'RJ Legislativo'!$E$4</f>
        <v>1.9265228860091077E-2</v>
      </c>
    </row>
    <row r="135" spans="1:8">
      <c r="A135" t="s">
        <v>441</v>
      </c>
      <c r="B135" t="s">
        <v>130</v>
      </c>
      <c r="C135" t="s">
        <v>330</v>
      </c>
      <c r="D135" s="13" t="s">
        <v>599</v>
      </c>
      <c r="E135" t="s">
        <v>586</v>
      </c>
      <c r="F135" s="3">
        <v>45698</v>
      </c>
      <c r="G135" s="1">
        <f>F135/'RJ Legislativo'!$E$3</f>
        <v>9.9403360381833894E-2</v>
      </c>
      <c r="H135" s="1">
        <f>F135/'RJ Legislativo'!$E$4</f>
        <v>6.6268906921222587E-2</v>
      </c>
    </row>
    <row r="136" spans="1:8">
      <c r="A136" t="s">
        <v>441</v>
      </c>
      <c r="B136" t="s">
        <v>130</v>
      </c>
      <c r="C136" t="s">
        <v>306</v>
      </c>
      <c r="D136" s="13" t="s">
        <v>595</v>
      </c>
      <c r="E136" t="s">
        <v>585</v>
      </c>
      <c r="F136" s="3">
        <v>64649</v>
      </c>
      <c r="G136" s="1">
        <f>F136/'RJ Legislativo'!$E$3</f>
        <v>0.14062601963598362</v>
      </c>
      <c r="H136" s="1">
        <f>F136/'RJ Legislativo'!$E$4</f>
        <v>9.3750679757322403E-2</v>
      </c>
    </row>
    <row r="137" spans="1:8">
      <c r="A137" t="s">
        <v>441</v>
      </c>
      <c r="B137" t="s">
        <v>130</v>
      </c>
      <c r="C137" t="s">
        <v>363</v>
      </c>
      <c r="D137" s="13" t="s">
        <v>603</v>
      </c>
      <c r="E137" t="s">
        <v>577</v>
      </c>
      <c r="F137" s="3">
        <v>42743</v>
      </c>
      <c r="G137" s="1">
        <f>F137/'RJ Legislativo'!$E$3</f>
        <v>9.2975575141159922E-2</v>
      </c>
      <c r="H137" s="1">
        <f>F137/'RJ Legislativo'!$E$4</f>
        <v>6.1983716760773272E-2</v>
      </c>
    </row>
    <row r="138" spans="1:8">
      <c r="A138" t="s">
        <v>441</v>
      </c>
      <c r="B138" t="s">
        <v>130</v>
      </c>
      <c r="C138" t="s">
        <v>358</v>
      </c>
      <c r="D138" s="13" t="s">
        <v>602</v>
      </c>
      <c r="E138" t="s">
        <v>587</v>
      </c>
      <c r="F138" s="3">
        <v>96382</v>
      </c>
      <c r="G138" s="1">
        <f>F138/'RJ Legislativo'!$E$3</f>
        <v>0.20965238479412476</v>
      </c>
      <c r="H138" s="1">
        <f>F138/'RJ Legislativo'!$E$4</f>
        <v>0.13976825652941652</v>
      </c>
    </row>
    <row r="139" spans="1:8">
      <c r="A139" t="s">
        <v>441</v>
      </c>
      <c r="B139" t="s">
        <v>130</v>
      </c>
      <c r="C139" t="s">
        <v>293</v>
      </c>
      <c r="D139" s="13" t="s">
        <v>592</v>
      </c>
      <c r="E139" t="s">
        <v>584</v>
      </c>
      <c r="F139" s="3">
        <v>38415</v>
      </c>
      <c r="G139" s="1">
        <f>F139/'RJ Legislativo'!$E$3</f>
        <v>8.3561208128761624E-2</v>
      </c>
      <c r="H139" s="1">
        <f>F139/'RJ Legislativo'!$E$4</f>
        <v>5.5707472085841078E-2</v>
      </c>
    </row>
    <row r="140" spans="1:8">
      <c r="A140" t="s">
        <v>441</v>
      </c>
      <c r="B140" t="s">
        <v>130</v>
      </c>
      <c r="C140" t="s">
        <v>389</v>
      </c>
      <c r="D140" s="13" t="s">
        <v>607</v>
      </c>
      <c r="E140" t="s">
        <v>575</v>
      </c>
      <c r="F140" s="3">
        <v>9276</v>
      </c>
      <c r="G140" s="1">
        <f>F140/'RJ Legislativo'!$E$3</f>
        <v>2.0177372552450681E-2</v>
      </c>
      <c r="H140" s="1">
        <f>F140/'RJ Legislativo'!$E$4</f>
        <v>1.3451581701633785E-2</v>
      </c>
    </row>
    <row r="141" spans="1:8">
      <c r="A141" t="s">
        <v>441</v>
      </c>
      <c r="B141" t="s">
        <v>130</v>
      </c>
      <c r="C141" t="s">
        <v>421</v>
      </c>
      <c r="D141" s="13" t="s">
        <v>613</v>
      </c>
      <c r="E141" t="s">
        <v>576</v>
      </c>
      <c r="F141" s="3">
        <v>157326</v>
      </c>
      <c r="G141" s="1">
        <f>F141/'RJ Legislativo'!$E$3</f>
        <v>0.34221920161565927</v>
      </c>
      <c r="H141" s="1">
        <f>F141/'RJ Legislativo'!$E$4</f>
        <v>0.22814613441043952</v>
      </c>
    </row>
    <row r="142" spans="1:8">
      <c r="A142" t="s">
        <v>441</v>
      </c>
      <c r="B142" t="s">
        <v>130</v>
      </c>
      <c r="C142" t="s">
        <v>327</v>
      </c>
      <c r="D142" s="13" t="s">
        <v>597</v>
      </c>
      <c r="E142" t="s">
        <v>574</v>
      </c>
      <c r="F142" s="3">
        <v>37839</v>
      </c>
      <c r="G142" s="1">
        <f>F142/'RJ Legislativo'!$E$3</f>
        <v>8.2308279432102338E-2</v>
      </c>
      <c r="H142" s="1">
        <f>F142/'RJ Legislativo'!$E$4</f>
        <v>5.4872186288068218E-2</v>
      </c>
    </row>
    <row r="143" spans="1:8">
      <c r="A143" t="s">
        <v>441</v>
      </c>
      <c r="B143" t="s">
        <v>130</v>
      </c>
      <c r="C143" t="s">
        <v>387</v>
      </c>
      <c r="D143" s="13" t="s">
        <v>606</v>
      </c>
      <c r="E143" t="s">
        <v>587</v>
      </c>
      <c r="F143" s="3">
        <v>25226</v>
      </c>
      <c r="G143" s="1">
        <f>F143/'RJ Legislativo'!$E$3</f>
        <v>5.4872186288068225E-2</v>
      </c>
      <c r="H143" s="1">
        <f>F143/'RJ Legislativo'!$E$4</f>
        <v>3.6581457525378815E-2</v>
      </c>
    </row>
    <row r="144" spans="1:8">
      <c r="A144" t="s">
        <v>441</v>
      </c>
      <c r="B144" t="s">
        <v>130</v>
      </c>
      <c r="C144" t="s">
        <v>261</v>
      </c>
      <c r="D144" s="13" t="s">
        <v>603</v>
      </c>
      <c r="E144" t="s">
        <v>577</v>
      </c>
      <c r="F144" s="3">
        <v>18009</v>
      </c>
      <c r="G144" s="1">
        <f>F144/'RJ Legislativo'!$E$3</f>
        <v>3.917359878148817E-2</v>
      </c>
      <c r="H144" s="1">
        <f>F144/'RJ Legislativo'!$E$4</f>
        <v>2.6115732520992113E-2</v>
      </c>
    </row>
    <row r="145" spans="1:8">
      <c r="A145" t="s">
        <v>441</v>
      </c>
      <c r="B145" t="s">
        <v>130</v>
      </c>
      <c r="C145" t="s">
        <v>351</v>
      </c>
      <c r="D145" s="13" t="s">
        <v>601</v>
      </c>
      <c r="E145" t="s">
        <v>586</v>
      </c>
      <c r="F145" s="3">
        <v>24848</v>
      </c>
      <c r="G145" s="1">
        <f>F145/'RJ Legislativo'!$E$3</f>
        <v>5.4049951830885561E-2</v>
      </c>
      <c r="H145" s="1">
        <f>F145/'RJ Legislativo'!$E$4</f>
        <v>3.6033301220590376E-2</v>
      </c>
    </row>
    <row r="146" spans="1:8">
      <c r="A146" t="s">
        <v>441</v>
      </c>
      <c r="B146" t="s">
        <v>130</v>
      </c>
      <c r="C146" t="s">
        <v>350</v>
      </c>
      <c r="D146" s="13" t="s">
        <v>601</v>
      </c>
      <c r="E146" t="s">
        <v>586</v>
      </c>
      <c r="F146" s="3">
        <v>32213</v>
      </c>
      <c r="G146" s="1">
        <f>F146/'RJ Legislativo'!$E$3</f>
        <v>7.0070472405357243E-2</v>
      </c>
      <c r="H146" s="1">
        <f>F146/'RJ Legislativo'!$E$4</f>
        <v>4.6713648270238155E-2</v>
      </c>
    </row>
    <row r="147" spans="1:8">
      <c r="A147" t="s">
        <v>441</v>
      </c>
      <c r="B147" t="s">
        <v>130</v>
      </c>
      <c r="C147" t="s">
        <v>338</v>
      </c>
      <c r="D147" s="13" t="s">
        <v>600</v>
      </c>
      <c r="E147" t="s">
        <v>583</v>
      </c>
      <c r="F147" s="3">
        <v>13062</v>
      </c>
      <c r="G147" s="1">
        <f>F147/'RJ Legislativo'!$E$3</f>
        <v>2.8412768464867483E-2</v>
      </c>
      <c r="H147" s="1">
        <f>F147/'RJ Legislativo'!$E$4</f>
        <v>1.8941845643244987E-2</v>
      </c>
    </row>
    <row r="148" spans="1:8">
      <c r="A148" t="s">
        <v>441</v>
      </c>
      <c r="B148" t="s">
        <v>130</v>
      </c>
      <c r="C148" t="s">
        <v>291</v>
      </c>
      <c r="D148" s="13" t="s">
        <v>592</v>
      </c>
      <c r="E148" t="s">
        <v>584</v>
      </c>
      <c r="F148" s="3">
        <v>818</v>
      </c>
      <c r="G148" s="1">
        <f>F148/'RJ Legislativo'!$E$3</f>
        <v>1.7793327671307305E-3</v>
      </c>
      <c r="H148" s="1">
        <f>F148/'RJ Legislativo'!$E$4</f>
        <v>1.1862218447538202E-3</v>
      </c>
    </row>
    <row r="149" spans="1:8">
      <c r="A149" t="s">
        <v>441</v>
      </c>
      <c r="B149" t="s">
        <v>130</v>
      </c>
      <c r="C149" t="s">
        <v>364</v>
      </c>
      <c r="D149" s="13" t="s">
        <v>603</v>
      </c>
      <c r="E149" t="s">
        <v>577</v>
      </c>
      <c r="F149" s="3">
        <v>21198</v>
      </c>
      <c r="G149" s="1">
        <f>F149/'RJ Legislativo'!$E$3</f>
        <v>4.6110386305179982E-2</v>
      </c>
      <c r="H149" s="1">
        <f>F149/'RJ Legislativo'!$E$4</f>
        <v>3.0740257536786653E-2</v>
      </c>
    </row>
    <row r="150" spans="1:8">
      <c r="A150" t="s">
        <v>441</v>
      </c>
      <c r="B150" t="s">
        <v>130</v>
      </c>
      <c r="C150" t="s">
        <v>500</v>
      </c>
      <c r="D150" s="13" t="s">
        <v>612</v>
      </c>
      <c r="E150" s="16" t="s">
        <v>575</v>
      </c>
      <c r="F150" s="3">
        <v>0</v>
      </c>
      <c r="G150" s="1">
        <v>0</v>
      </c>
      <c r="H150" s="1">
        <v>0</v>
      </c>
    </row>
    <row r="151" spans="1:8">
      <c r="A151" t="s">
        <v>441</v>
      </c>
      <c r="B151" t="s">
        <v>130</v>
      </c>
      <c r="C151" t="s">
        <v>372</v>
      </c>
      <c r="D151" s="13" t="s">
        <v>604</v>
      </c>
      <c r="E151" t="s">
        <v>577</v>
      </c>
      <c r="F151" s="3">
        <v>45554</v>
      </c>
      <c r="G151" s="1">
        <f>F151/'RJ Legislativo'!$E$3</f>
        <v>9.9090128207669062E-2</v>
      </c>
      <c r="H151" s="1">
        <f>F151/'RJ Legislativo'!$E$4</f>
        <v>6.606008547177937E-2</v>
      </c>
    </row>
    <row r="152" spans="1:8">
      <c r="A152" t="s">
        <v>441</v>
      </c>
      <c r="B152" t="s">
        <v>130</v>
      </c>
      <c r="C152" t="s">
        <v>365</v>
      </c>
      <c r="D152" s="13" t="s">
        <v>603</v>
      </c>
      <c r="E152" t="s">
        <v>577</v>
      </c>
      <c r="F152" s="3">
        <v>46044</v>
      </c>
      <c r="G152" s="1">
        <f>F152/'RJ Legislativo'!$E$3</f>
        <v>0.10015598768920214</v>
      </c>
      <c r="H152" s="1">
        <f>F152/'RJ Legislativo'!$E$4</f>
        <v>6.6770658459468085E-2</v>
      </c>
    </row>
    <row r="153" spans="1:8">
      <c r="A153" t="s">
        <v>441</v>
      </c>
      <c r="B153" t="s">
        <v>130</v>
      </c>
      <c r="C153" t="s">
        <v>328</v>
      </c>
      <c r="D153" s="13" t="s">
        <v>598</v>
      </c>
      <c r="E153" t="s">
        <v>577</v>
      </c>
      <c r="F153" s="3">
        <v>14799</v>
      </c>
      <c r="G153" s="1">
        <f>F153/'RJ Legislativo'!$E$3</f>
        <v>3.2191131565730662E-2</v>
      </c>
      <c r="H153" s="1">
        <f>F153/'RJ Legislativo'!$E$4</f>
        <v>2.1460754377153772E-2</v>
      </c>
    </row>
    <row r="154" spans="1:8">
      <c r="A154" t="s">
        <v>441</v>
      </c>
      <c r="B154" t="s">
        <v>130</v>
      </c>
      <c r="C154" t="s">
        <v>319</v>
      </c>
      <c r="D154" s="13" t="s">
        <v>597</v>
      </c>
      <c r="E154" t="s">
        <v>574</v>
      </c>
      <c r="F154" s="3">
        <v>37487</v>
      </c>
      <c r="G154" s="1">
        <f>F154/'RJ Legislativo'!$E$3</f>
        <v>8.1542600784143882E-2</v>
      </c>
      <c r="H154" s="1">
        <f>F154/'RJ Legislativo'!$E$4</f>
        <v>5.4361733856095919E-2</v>
      </c>
    </row>
    <row r="155" spans="1:8">
      <c r="A155" t="s">
        <v>441</v>
      </c>
      <c r="B155" t="s">
        <v>130</v>
      </c>
      <c r="C155" t="s">
        <v>253</v>
      </c>
      <c r="D155" s="13" t="s">
        <v>596</v>
      </c>
      <c r="E155" t="s">
        <v>574</v>
      </c>
      <c r="F155" s="3">
        <v>50106</v>
      </c>
      <c r="G155" s="1">
        <f>F155/'RJ Legislativo'!$E$3</f>
        <v>0.10899174526876819</v>
      </c>
      <c r="H155" s="1">
        <f>F155/'RJ Legislativo'!$E$4</f>
        <v>7.2661163512512117E-2</v>
      </c>
    </row>
    <row r="156" spans="1:8">
      <c r="A156" t="s">
        <v>441</v>
      </c>
      <c r="B156" t="s">
        <v>130</v>
      </c>
      <c r="C156" t="s">
        <v>339</v>
      </c>
      <c r="D156" s="13" t="s">
        <v>600</v>
      </c>
      <c r="E156" t="s">
        <v>583</v>
      </c>
      <c r="F156" s="3">
        <v>24430</v>
      </c>
      <c r="G156" s="1">
        <f>F156/'RJ Legislativo'!$E$3</f>
        <v>5.3140708436434897E-2</v>
      </c>
      <c r="H156" s="1">
        <f>F156/'RJ Legislativo'!$E$4</f>
        <v>3.5427138957623262E-2</v>
      </c>
    </row>
    <row r="157" spans="1:8">
      <c r="A157" t="s">
        <v>441</v>
      </c>
      <c r="B157" t="s">
        <v>130</v>
      </c>
      <c r="C157" t="s">
        <v>396</v>
      </c>
      <c r="D157" s="13" t="s">
        <v>607</v>
      </c>
      <c r="E157" t="s">
        <v>575</v>
      </c>
      <c r="F157" s="3">
        <v>17835</v>
      </c>
      <c r="G157" s="1">
        <f>F157/'RJ Legislativo'!$E$3</f>
        <v>3.8795109904372342E-2</v>
      </c>
      <c r="H157" s="1">
        <f>F157/'RJ Legislativo'!$E$4</f>
        <v>2.5863406602914894E-2</v>
      </c>
    </row>
    <row r="158" spans="1:8">
      <c r="A158" t="s">
        <v>441</v>
      </c>
      <c r="B158" t="s">
        <v>130</v>
      </c>
      <c r="C158" t="s">
        <v>405</v>
      </c>
      <c r="D158" s="13" t="s">
        <v>609</v>
      </c>
      <c r="E158" t="s">
        <v>586</v>
      </c>
      <c r="F158" s="3">
        <v>36160</v>
      </c>
      <c r="G158" s="1">
        <f>F158/'RJ Legislativo'!$E$3</f>
        <v>7.8656079290277764E-2</v>
      </c>
      <c r="H158" s="1">
        <f>F158/'RJ Legislativo'!$E$4</f>
        <v>5.2437386193518509E-2</v>
      </c>
    </row>
    <row r="159" spans="1:8">
      <c r="A159" t="s">
        <v>441</v>
      </c>
      <c r="B159" t="s">
        <v>130</v>
      </c>
      <c r="C159" t="s">
        <v>399</v>
      </c>
      <c r="D159" s="13" t="s">
        <v>607</v>
      </c>
      <c r="E159" t="s">
        <v>575</v>
      </c>
      <c r="F159" s="3">
        <v>25256</v>
      </c>
      <c r="G159" s="1">
        <f>F159/'RJ Legislativo'!$E$3</f>
        <v>5.4937442991019228E-2</v>
      </c>
      <c r="H159" s="1">
        <f>F159/'RJ Legislativo'!$E$4</f>
        <v>3.6624961994012814E-2</v>
      </c>
    </row>
    <row r="160" spans="1:8">
      <c r="A160" t="s">
        <v>441</v>
      </c>
      <c r="B160" t="s">
        <v>130</v>
      </c>
      <c r="C160" t="s">
        <v>407</v>
      </c>
      <c r="D160" s="13" t="s">
        <v>609</v>
      </c>
      <c r="E160" t="s">
        <v>586</v>
      </c>
      <c r="F160" s="3">
        <v>129770</v>
      </c>
      <c r="G160" s="1">
        <f>F160/'RJ Legislativo'!$E$3</f>
        <v>0.2822787447317297</v>
      </c>
      <c r="H160" s="1">
        <f>F160/'RJ Legislativo'!$E$4</f>
        <v>0.18818582982115312</v>
      </c>
    </row>
    <row r="161" spans="1:8">
      <c r="A161" t="s">
        <v>441</v>
      </c>
      <c r="B161" t="s">
        <v>130</v>
      </c>
      <c r="C161" t="s">
        <v>265</v>
      </c>
      <c r="D161" s="13" t="s">
        <v>591</v>
      </c>
      <c r="E161" t="s">
        <v>574</v>
      </c>
      <c r="F161" s="3">
        <v>48061</v>
      </c>
      <c r="G161" s="1">
        <f>F161/'RJ Legislativo'!$E$3</f>
        <v>0.10454341335094136</v>
      </c>
      <c r="H161" s="1">
        <f>F161/'RJ Legislativo'!$E$4</f>
        <v>6.9695608900627579E-2</v>
      </c>
    </row>
    <row r="162" spans="1:8">
      <c r="A162" t="s">
        <v>441</v>
      </c>
      <c r="B162" t="s">
        <v>130</v>
      </c>
      <c r="C162" t="s">
        <v>447</v>
      </c>
      <c r="D162" s="13" t="s">
        <v>599</v>
      </c>
      <c r="E162" t="s">
        <v>586</v>
      </c>
      <c r="F162" s="3">
        <v>7972</v>
      </c>
      <c r="G162" s="1">
        <f>F162/'RJ Legislativo'!$E$3</f>
        <v>1.7340881197513671E-2</v>
      </c>
      <c r="H162" s="1">
        <f>F162/'RJ Legislativo'!$E$4</f>
        <v>1.1560587465009113E-2</v>
      </c>
    </row>
    <row r="163" spans="1:8">
      <c r="A163" t="s">
        <v>441</v>
      </c>
      <c r="B163" t="s">
        <v>130</v>
      </c>
      <c r="C163" t="s">
        <v>318</v>
      </c>
      <c r="D163" s="13" t="s">
        <v>597</v>
      </c>
      <c r="E163" t="s">
        <v>574</v>
      </c>
      <c r="F163" s="3">
        <v>49828</v>
      </c>
      <c r="G163" s="1">
        <f>F163/'RJ Legislativo'!$E$3</f>
        <v>0.10838703315475555</v>
      </c>
      <c r="H163" s="1">
        <f>F163/'RJ Legislativo'!$E$4</f>
        <v>7.2258022103170366E-2</v>
      </c>
    </row>
    <row r="164" spans="1:8">
      <c r="A164" t="s">
        <v>441</v>
      </c>
      <c r="B164" t="s">
        <v>130</v>
      </c>
      <c r="C164" t="s">
        <v>353</v>
      </c>
      <c r="D164" s="13" t="s">
        <v>601</v>
      </c>
      <c r="E164" t="s">
        <v>586</v>
      </c>
      <c r="F164" s="3">
        <v>6476</v>
      </c>
      <c r="G164" s="1">
        <f>F164/'RJ Legislativo'!$E$3</f>
        <v>1.4086746943690233E-2</v>
      </c>
      <c r="H164" s="1">
        <f>F164/'RJ Legislativo'!$E$4</f>
        <v>9.3911646291268205E-3</v>
      </c>
    </row>
    <row r="165" spans="1:8">
      <c r="A165" t="s">
        <v>441</v>
      </c>
      <c r="B165" t="s">
        <v>130</v>
      </c>
      <c r="C165" t="s">
        <v>268</v>
      </c>
      <c r="D165" s="13" t="s">
        <v>609</v>
      </c>
      <c r="E165" t="s">
        <v>586</v>
      </c>
      <c r="F165" s="3">
        <v>57514</v>
      </c>
      <c r="G165" s="1">
        <f>F165/'RJ Legislativo'!$E$3</f>
        <v>0.12510580045080297</v>
      </c>
      <c r="H165" s="1">
        <f>F165/'RJ Legislativo'!$E$4</f>
        <v>8.3403866967201978E-2</v>
      </c>
    </row>
    <row r="166" spans="1:8">
      <c r="A166" t="s">
        <v>441</v>
      </c>
      <c r="B166" t="s">
        <v>130</v>
      </c>
      <c r="C166" t="s">
        <v>316</v>
      </c>
      <c r="D166" s="13" t="s">
        <v>596</v>
      </c>
      <c r="E166" t="s">
        <v>574</v>
      </c>
      <c r="F166" s="3">
        <v>34040</v>
      </c>
      <c r="G166" s="1">
        <f>F166/'RJ Legislativo'!$E$3</f>
        <v>7.4044605615073436E-2</v>
      </c>
      <c r="H166" s="1">
        <f>F166/'RJ Legislativo'!$E$4</f>
        <v>4.9363070410048948E-2</v>
      </c>
    </row>
    <row r="167" spans="1:8">
      <c r="A167" t="s">
        <v>441</v>
      </c>
      <c r="B167" t="s">
        <v>130</v>
      </c>
      <c r="C167" t="s">
        <v>408</v>
      </c>
      <c r="D167" s="13" t="s">
        <v>611</v>
      </c>
      <c r="E167" t="s">
        <v>584</v>
      </c>
      <c r="F167" s="3">
        <v>94626</v>
      </c>
      <c r="G167" s="1">
        <f>F167/'RJ Legislativo'!$E$3</f>
        <v>0.2058326924480593</v>
      </c>
      <c r="H167" s="1">
        <f>F167/'RJ Legislativo'!$E$4</f>
        <v>0.13722179496537285</v>
      </c>
    </row>
    <row r="168" spans="1:8">
      <c r="A168" t="s">
        <v>441</v>
      </c>
      <c r="B168" t="s">
        <v>130</v>
      </c>
      <c r="C168" t="s">
        <v>283</v>
      </c>
      <c r="D168" s="13" t="s">
        <v>590</v>
      </c>
      <c r="E168" t="s">
        <v>583</v>
      </c>
      <c r="F168" s="3">
        <v>64228</v>
      </c>
      <c r="G168" s="1">
        <f>F168/'RJ Legislativo'!$E$3</f>
        <v>0.13971025057123784</v>
      </c>
      <c r="H168" s="1">
        <f>F168/'RJ Legislativo'!$E$4</f>
        <v>9.3140167047491895E-2</v>
      </c>
    </row>
    <row r="169" spans="1:8">
      <c r="A169" t="s">
        <v>441</v>
      </c>
      <c r="B169" t="s">
        <v>130</v>
      </c>
      <c r="C169" t="s">
        <v>340</v>
      </c>
      <c r="D169" s="13" t="s">
        <v>601</v>
      </c>
      <c r="E169" t="s">
        <v>586</v>
      </c>
      <c r="F169" s="3">
        <v>3361</v>
      </c>
      <c r="G169" s="1">
        <f>F169/'RJ Legislativo'!$E$3</f>
        <v>7.3109259539442363E-3</v>
      </c>
      <c r="H169" s="1">
        <f>F169/'RJ Legislativo'!$E$4</f>
        <v>4.8739506359628234E-3</v>
      </c>
    </row>
    <row r="170" spans="1:8">
      <c r="A170" t="s">
        <v>441</v>
      </c>
      <c r="B170" t="s">
        <v>130</v>
      </c>
      <c r="C170" t="s">
        <v>404</v>
      </c>
      <c r="D170" s="13" t="s">
        <v>608</v>
      </c>
      <c r="E170" t="s">
        <v>587</v>
      </c>
      <c r="F170" s="3">
        <v>23923</v>
      </c>
      <c r="G170" s="1">
        <f>F170/'RJ Legislativo'!$E$3</f>
        <v>5.2037870156562915E-2</v>
      </c>
      <c r="H170" s="1">
        <f>F170/'RJ Legislativo'!$E$4</f>
        <v>3.469191343770861E-2</v>
      </c>
    </row>
    <row r="171" spans="1:8">
      <c r="A171" t="s">
        <v>441</v>
      </c>
      <c r="B171" t="s">
        <v>130</v>
      </c>
      <c r="C171" t="s">
        <v>288</v>
      </c>
      <c r="D171" s="13" t="s">
        <v>591</v>
      </c>
      <c r="E171" t="s">
        <v>574</v>
      </c>
      <c r="F171" s="3">
        <v>26212</v>
      </c>
      <c r="G171" s="1">
        <f>F171/'RJ Legislativo'!$E$3</f>
        <v>5.701695659172458E-2</v>
      </c>
      <c r="H171" s="1">
        <f>F171/'RJ Legislativo'!$E$4</f>
        <v>3.8011304394483053E-2</v>
      </c>
    </row>
    <row r="172" spans="1:8">
      <c r="A172" t="s">
        <v>441</v>
      </c>
      <c r="B172" t="s">
        <v>130</v>
      </c>
      <c r="C172" t="s">
        <v>499</v>
      </c>
      <c r="D172" s="13" t="s">
        <v>606</v>
      </c>
      <c r="E172" t="s">
        <v>587</v>
      </c>
      <c r="F172" s="3">
        <v>9202</v>
      </c>
      <c r="G172" s="1">
        <f>F172/'RJ Legislativo'!$E$3</f>
        <v>2.0016406018504868E-2</v>
      </c>
      <c r="H172" s="1">
        <f>F172/'RJ Legislativo'!$E$4</f>
        <v>1.3344270679003244E-2</v>
      </c>
    </row>
    <row r="173" spans="1:8">
      <c r="A173" t="s">
        <v>441</v>
      </c>
      <c r="B173" t="s">
        <v>130</v>
      </c>
      <c r="C173" t="s">
        <v>382</v>
      </c>
      <c r="D173" s="13" t="s">
        <v>606</v>
      </c>
      <c r="E173" t="s">
        <v>587</v>
      </c>
      <c r="F173" s="3">
        <v>97350</v>
      </c>
      <c r="G173" s="1">
        <f>F173/'RJ Legislativo'!$E$3</f>
        <v>0.21175800107601053</v>
      </c>
      <c r="H173" s="1">
        <f>F173/'RJ Legislativo'!$E$4</f>
        <v>0.14117200071734035</v>
      </c>
    </row>
    <row r="174" spans="1:8">
      <c r="A174" t="s">
        <v>441</v>
      </c>
      <c r="B174" t="s">
        <v>130</v>
      </c>
      <c r="C174" t="s">
        <v>427</v>
      </c>
      <c r="D174" s="13" t="s">
        <v>614</v>
      </c>
      <c r="E174" t="s">
        <v>576</v>
      </c>
      <c r="F174" s="3">
        <v>34709</v>
      </c>
      <c r="G174" s="1">
        <f>F174/'RJ Legislativo'!$E$3</f>
        <v>7.5499830090880835E-2</v>
      </c>
      <c r="H174" s="1">
        <f>F174/'RJ Legislativo'!$E$4</f>
        <v>5.0333220060587221E-2</v>
      </c>
    </row>
    <row r="175" spans="1:8">
      <c r="A175" t="s">
        <v>441</v>
      </c>
      <c r="B175" t="s">
        <v>130</v>
      </c>
      <c r="C175" t="s">
        <v>303</v>
      </c>
      <c r="D175" s="13" t="s">
        <v>593</v>
      </c>
      <c r="E175" t="s">
        <v>584</v>
      </c>
      <c r="F175" s="3">
        <v>9488</v>
      </c>
      <c r="G175" s="1">
        <f>F175/'RJ Legislativo'!$E$3</f>
        <v>2.0638519919971114E-2</v>
      </c>
      <c r="H175" s="1">
        <f>F175/'RJ Legislativo'!$E$4</f>
        <v>1.375901327998074E-2</v>
      </c>
    </row>
    <row r="176" spans="1:8">
      <c r="A176" t="s">
        <v>441</v>
      </c>
      <c r="B176" t="s">
        <v>130</v>
      </c>
      <c r="C176" t="s">
        <v>400</v>
      </c>
      <c r="D176" s="13" t="s">
        <v>608</v>
      </c>
      <c r="E176" t="s">
        <v>587</v>
      </c>
      <c r="F176" s="3">
        <v>78678</v>
      </c>
      <c r="G176" s="1">
        <f>F176/'RJ Legislativo'!$E$3</f>
        <v>0.17114222915930516</v>
      </c>
      <c r="H176" s="1">
        <f>F176/'RJ Legislativo'!$E$4</f>
        <v>0.11409481943953675</v>
      </c>
    </row>
    <row r="177" spans="1:8">
      <c r="A177" t="s">
        <v>441</v>
      </c>
      <c r="B177" t="s">
        <v>130</v>
      </c>
      <c r="C177" t="s">
        <v>401</v>
      </c>
      <c r="D177" s="13" t="s">
        <v>608</v>
      </c>
      <c r="E177" t="s">
        <v>587</v>
      </c>
      <c r="F177" s="3">
        <v>47816</v>
      </c>
      <c r="G177" s="1">
        <f>F177/'RJ Legislativo'!$E$3</f>
        <v>0.10401048361017483</v>
      </c>
      <c r="H177" s="1">
        <f>F177/'RJ Legislativo'!$E$4</f>
        <v>6.9340322406783214E-2</v>
      </c>
    </row>
    <row r="178" spans="1:8">
      <c r="A178" t="s">
        <v>441</v>
      </c>
      <c r="B178" t="s">
        <v>130</v>
      </c>
      <c r="C178" t="s">
        <v>324</v>
      </c>
      <c r="D178" s="13" t="s">
        <v>597</v>
      </c>
      <c r="E178" t="s">
        <v>574</v>
      </c>
      <c r="F178" s="3">
        <v>43378</v>
      </c>
      <c r="G178" s="1">
        <f>F178/'RJ Legislativo'!$E$3</f>
        <v>9.4356842020289516E-2</v>
      </c>
      <c r="H178" s="1">
        <f>F178/'RJ Legislativo'!$E$4</f>
        <v>6.2904561346859678E-2</v>
      </c>
    </row>
    <row r="179" spans="1:8">
      <c r="A179" t="s">
        <v>441</v>
      </c>
      <c r="B179" t="s">
        <v>130</v>
      </c>
      <c r="C179" t="s">
        <v>326</v>
      </c>
      <c r="D179" s="13" t="s">
        <v>597</v>
      </c>
      <c r="E179" t="s">
        <v>574</v>
      </c>
      <c r="F179" s="3">
        <v>27250</v>
      </c>
      <c r="G179" s="1">
        <f>F179/'RJ Legislativo'!$E$3</f>
        <v>5.927483851382935E-2</v>
      </c>
      <c r="H179" s="1">
        <f>F179/'RJ Legislativo'!$E$4</f>
        <v>3.9516559009219562E-2</v>
      </c>
    </row>
    <row r="180" spans="1:8">
      <c r="A180" t="s">
        <v>441</v>
      </c>
      <c r="B180" t="s">
        <v>130</v>
      </c>
      <c r="C180" t="s">
        <v>345</v>
      </c>
      <c r="D180" s="13" t="s">
        <v>601</v>
      </c>
      <c r="E180" t="s">
        <v>586</v>
      </c>
      <c r="F180" s="3">
        <v>11756</v>
      </c>
      <c r="G180" s="1">
        <f>F180/'RJ Legislativo'!$E$3</f>
        <v>2.5571926663067075E-2</v>
      </c>
      <c r="H180" s="1">
        <f>F180/'RJ Legislativo'!$E$4</f>
        <v>1.7047951108711382E-2</v>
      </c>
    </row>
    <row r="181" spans="1:8">
      <c r="A181" t="s">
        <v>441</v>
      </c>
      <c r="B181" t="s">
        <v>130</v>
      </c>
      <c r="C181" t="s">
        <v>354</v>
      </c>
      <c r="D181" s="13" t="s">
        <v>601</v>
      </c>
      <c r="E181" t="s">
        <v>586</v>
      </c>
      <c r="F181" s="3">
        <v>23856</v>
      </c>
      <c r="G181" s="1">
        <f>F181/'RJ Legislativo'!$E$3</f>
        <v>5.1892130186639004E-2</v>
      </c>
      <c r="H181" s="1">
        <f>F181/'RJ Legislativo'!$E$4</f>
        <v>3.4594753457759336E-2</v>
      </c>
    </row>
    <row r="182" spans="1:8">
      <c r="A182" t="s">
        <v>441</v>
      </c>
      <c r="B182" t="s">
        <v>130</v>
      </c>
      <c r="C182" t="s">
        <v>448</v>
      </c>
      <c r="D182" s="13" t="s">
        <v>605</v>
      </c>
      <c r="E182" t="s">
        <v>575</v>
      </c>
      <c r="F182" s="3">
        <v>8662</v>
      </c>
      <c r="G182" s="1">
        <f>F182/'RJ Legislativo'!$E$3</f>
        <v>1.8841785365386783E-2</v>
      </c>
      <c r="H182" s="1">
        <f>F182/'RJ Legislativo'!$E$4</f>
        <v>1.2561190243591187E-2</v>
      </c>
    </row>
    <row r="183" spans="1:8">
      <c r="A183" t="s">
        <v>441</v>
      </c>
      <c r="B183" t="s">
        <v>130</v>
      </c>
      <c r="C183" t="s">
        <v>429</v>
      </c>
      <c r="D183" s="13" t="s">
        <v>614</v>
      </c>
      <c r="E183" t="s">
        <v>576</v>
      </c>
      <c r="F183" s="3">
        <v>64147</v>
      </c>
      <c r="G183" s="1">
        <f>F183/'RJ Legislativo'!$E$3</f>
        <v>0.13953405747327013</v>
      </c>
      <c r="H183" s="1">
        <f>F183/'RJ Legislativo'!$E$4</f>
        <v>9.3022704982180085E-2</v>
      </c>
    </row>
    <row r="184" spans="1:8">
      <c r="A184" t="s">
        <v>441</v>
      </c>
      <c r="B184" t="s">
        <v>130</v>
      </c>
      <c r="C184" t="s">
        <v>449</v>
      </c>
      <c r="D184" s="13" t="s">
        <v>601</v>
      </c>
      <c r="E184" t="s">
        <v>586</v>
      </c>
      <c r="F184" s="3">
        <v>5948</v>
      </c>
      <c r="G184" s="1">
        <f>F184/'RJ Legislativo'!$E$3</f>
        <v>1.2938228971752549E-2</v>
      </c>
      <c r="H184" s="1">
        <f>F184/'RJ Legislativo'!$E$4</f>
        <v>8.6254859811683657E-3</v>
      </c>
    </row>
    <row r="185" spans="1:8">
      <c r="A185" t="s">
        <v>441</v>
      </c>
      <c r="B185" t="s">
        <v>130</v>
      </c>
      <c r="C185" t="s">
        <v>309</v>
      </c>
      <c r="D185" s="13" t="s">
        <v>596</v>
      </c>
      <c r="E185" t="s">
        <v>574</v>
      </c>
      <c r="F185" s="3">
        <v>31185</v>
      </c>
      <c r="G185" s="1">
        <f>F185/'RJ Legislativo'!$E$3</f>
        <v>6.7834342717569468E-2</v>
      </c>
      <c r="H185" s="1">
        <f>F185/'RJ Legislativo'!$E$4</f>
        <v>4.5222895145046314E-2</v>
      </c>
    </row>
    <row r="186" spans="1:8">
      <c r="A186" t="s">
        <v>441</v>
      </c>
      <c r="B186" t="s">
        <v>130</v>
      </c>
      <c r="C186" t="s">
        <v>269</v>
      </c>
      <c r="D186" s="13" t="s">
        <v>609</v>
      </c>
      <c r="E186" t="s">
        <v>586</v>
      </c>
      <c r="F186" s="3">
        <v>40792</v>
      </c>
      <c r="G186" s="1">
        <f>F186/'RJ Legislativo'!$E$3</f>
        <v>8.8731714225912903E-2</v>
      </c>
      <c r="H186" s="1">
        <f>F186/'RJ Legislativo'!$E$4</f>
        <v>5.9154476150608599E-2</v>
      </c>
    </row>
    <row r="187" spans="1:8">
      <c r="A187" t="s">
        <v>441</v>
      </c>
      <c r="B187" t="s">
        <v>130</v>
      </c>
      <c r="C187" t="s">
        <v>258</v>
      </c>
      <c r="D187" s="13" t="s">
        <v>600</v>
      </c>
      <c r="E187" t="s">
        <v>583</v>
      </c>
      <c r="F187" s="3">
        <v>180123</v>
      </c>
      <c r="G187" s="1">
        <f>F187/'RJ Legislativo'!$E$3</f>
        <v>0.39180777018812785</v>
      </c>
      <c r="H187" s="1">
        <f>F187/'RJ Legislativo'!$E$4</f>
        <v>0.26120518012541855</v>
      </c>
    </row>
    <row r="188" spans="1:8">
      <c r="A188" t="s">
        <v>441</v>
      </c>
      <c r="B188" t="s">
        <v>130</v>
      </c>
      <c r="C188" t="s">
        <v>299</v>
      </c>
      <c r="D188" s="13" t="s">
        <v>593</v>
      </c>
      <c r="E188" t="s">
        <v>584</v>
      </c>
      <c r="F188" s="3">
        <v>82240</v>
      </c>
      <c r="G188" s="1">
        <f>F188/'RJ Legislativo'!$E$3</f>
        <v>0.17889037502302113</v>
      </c>
      <c r="H188" s="1">
        <f>F188/'RJ Legislativo'!$E$4</f>
        <v>0.1192602500153474</v>
      </c>
    </row>
    <row r="189" spans="1:8">
      <c r="A189" t="s">
        <v>441</v>
      </c>
      <c r="B189" t="s">
        <v>130</v>
      </c>
      <c r="C189" t="s">
        <v>392</v>
      </c>
      <c r="D189" s="13" t="s">
        <v>607</v>
      </c>
      <c r="E189" t="s">
        <v>575</v>
      </c>
      <c r="F189" s="3">
        <v>12653</v>
      </c>
      <c r="G189" s="1">
        <f>F189/'RJ Legislativo'!$E$3</f>
        <v>2.7523102081302118E-2</v>
      </c>
      <c r="H189" s="1">
        <f>F189/'RJ Legislativo'!$E$4</f>
        <v>1.8348734720868079E-2</v>
      </c>
    </row>
    <row r="190" spans="1:8">
      <c r="A190" t="s">
        <v>441</v>
      </c>
      <c r="B190" t="s">
        <v>130</v>
      </c>
      <c r="C190" t="s">
        <v>342</v>
      </c>
      <c r="D190" s="13" t="s">
        <v>601</v>
      </c>
      <c r="E190" t="s">
        <v>586</v>
      </c>
      <c r="F190" s="3">
        <v>3528</v>
      </c>
      <c r="G190" s="1">
        <f>F190/'RJ Legislativo'!$E$3</f>
        <v>7.6741882670381626E-3</v>
      </c>
      <c r="H190" s="1">
        <f>F190/'RJ Legislativo'!$E$4</f>
        <v>5.1161255113587748E-3</v>
      </c>
    </row>
    <row r="191" spans="1:8">
      <c r="A191" t="s">
        <v>441</v>
      </c>
      <c r="B191" t="s">
        <v>130</v>
      </c>
      <c r="C191" t="s">
        <v>289</v>
      </c>
      <c r="D191" s="13" t="s">
        <v>591</v>
      </c>
      <c r="E191" t="s">
        <v>574</v>
      </c>
      <c r="F191" s="3">
        <v>29310</v>
      </c>
      <c r="G191" s="1">
        <f>F191/'RJ Legislativo'!$E$3</f>
        <v>6.3755798783131673E-2</v>
      </c>
      <c r="H191" s="1">
        <f>F191/'RJ Legislativo'!$E$4</f>
        <v>4.2503865855421111E-2</v>
      </c>
    </row>
    <row r="192" spans="1:8">
      <c r="A192" t="s">
        <v>441</v>
      </c>
      <c r="B192" t="s">
        <v>130</v>
      </c>
      <c r="C192" t="s">
        <v>416</v>
      </c>
      <c r="D192" s="13" t="s">
        <v>612</v>
      </c>
      <c r="E192" t="s">
        <v>575</v>
      </c>
      <c r="F192" s="3">
        <v>43764</v>
      </c>
      <c r="G192" s="1">
        <f>F192/'RJ Legislativo'!$E$3</f>
        <v>9.5196478264925777E-2</v>
      </c>
      <c r="H192" s="1">
        <f>F192/'RJ Legislativo'!$E$4</f>
        <v>6.3464318843283851E-2</v>
      </c>
    </row>
    <row r="193" spans="1:8">
      <c r="A193" t="s">
        <v>441</v>
      </c>
      <c r="B193" t="s">
        <v>130</v>
      </c>
      <c r="C193" t="s">
        <v>391</v>
      </c>
      <c r="D193" s="13" t="s">
        <v>607</v>
      </c>
      <c r="E193" t="s">
        <v>575</v>
      </c>
      <c r="F193" s="3">
        <v>8766</v>
      </c>
      <c r="G193" s="1">
        <f>F193/'RJ Legislativo'!$E$3</f>
        <v>1.9068008602283599E-2</v>
      </c>
      <c r="H193" s="1">
        <f>F193/'RJ Legislativo'!$E$4</f>
        <v>1.2712005734855732E-2</v>
      </c>
    </row>
    <row r="194" spans="1:8">
      <c r="A194" t="s">
        <v>441</v>
      </c>
      <c r="B194" t="s">
        <v>130</v>
      </c>
      <c r="C194" t="s">
        <v>314</v>
      </c>
      <c r="D194" s="13" t="s">
        <v>596</v>
      </c>
      <c r="E194" t="s">
        <v>574</v>
      </c>
      <c r="F194" s="3">
        <v>44188</v>
      </c>
      <c r="G194" s="1">
        <f>F194/'RJ Legislativo'!$E$3</f>
        <v>9.6118772999966642E-2</v>
      </c>
      <c r="H194" s="1">
        <f>F194/'RJ Legislativo'!$E$4</f>
        <v>6.4079181999977766E-2</v>
      </c>
    </row>
    <row r="195" spans="1:8">
      <c r="A195" t="s">
        <v>441</v>
      </c>
      <c r="B195" t="s">
        <v>130</v>
      </c>
      <c r="C195" t="s">
        <v>369</v>
      </c>
      <c r="D195" s="13" t="s">
        <v>603</v>
      </c>
      <c r="E195" t="s">
        <v>577</v>
      </c>
      <c r="F195" s="3">
        <v>69356</v>
      </c>
      <c r="G195" s="1">
        <f>F195/'RJ Legislativo'!$E$3</f>
        <v>0.15086479632899627</v>
      </c>
      <c r="H195" s="1">
        <f>F195/'RJ Legislativo'!$E$4</f>
        <v>0.10057653088599749</v>
      </c>
    </row>
    <row r="196" spans="1:8">
      <c r="A196" t="s">
        <v>441</v>
      </c>
      <c r="B196" t="s">
        <v>130</v>
      </c>
      <c r="C196" t="s">
        <v>393</v>
      </c>
      <c r="D196" s="13" t="s">
        <v>607</v>
      </c>
      <c r="E196" t="s">
        <v>575</v>
      </c>
      <c r="F196" s="3">
        <v>10895</v>
      </c>
      <c r="G196" s="1">
        <f>F196/'RJ Legislativo'!$E$3</f>
        <v>2.3699059288373236E-2</v>
      </c>
      <c r="H196" s="1">
        <f>F196/'RJ Legislativo'!$E$4</f>
        <v>1.579937285891549E-2</v>
      </c>
    </row>
    <row r="197" spans="1:8">
      <c r="A197" t="s">
        <v>441</v>
      </c>
      <c r="B197" t="s">
        <v>130</v>
      </c>
      <c r="C197" t="s">
        <v>271</v>
      </c>
      <c r="D197" s="13" t="s">
        <v>610</v>
      </c>
      <c r="E197" t="s">
        <v>584</v>
      </c>
      <c r="F197" s="3">
        <v>217333</v>
      </c>
      <c r="G197" s="1">
        <f>F197/'RJ Legislativo'!$E$3</f>
        <v>0.4727478340816908</v>
      </c>
      <c r="H197" s="1">
        <f>F197/'RJ Legislativo'!$E$4</f>
        <v>0.31516522272112718</v>
      </c>
    </row>
    <row r="198" spans="1:8">
      <c r="A198" t="s">
        <v>441</v>
      </c>
      <c r="B198" t="s">
        <v>130</v>
      </c>
      <c r="C198" t="s">
        <v>419</v>
      </c>
      <c r="D198" s="13" t="s">
        <v>612</v>
      </c>
      <c r="E198" t="s">
        <v>575</v>
      </c>
      <c r="F198" s="3">
        <v>40926</v>
      </c>
      <c r="G198" s="1">
        <f>F198/'RJ Legislativo'!$E$3</f>
        <v>8.9023194165760725E-2</v>
      </c>
      <c r="H198" s="1">
        <f>F198/'RJ Legislativo'!$E$4</f>
        <v>5.9348796110507147E-2</v>
      </c>
    </row>
    <row r="199" spans="1:8">
      <c r="A199" t="s">
        <v>441</v>
      </c>
      <c r="B199" t="s">
        <v>130</v>
      </c>
      <c r="C199" t="s">
        <v>304</v>
      </c>
      <c r="D199" s="13" t="s">
        <v>595</v>
      </c>
      <c r="E199" t="s">
        <v>585</v>
      </c>
      <c r="F199" s="3">
        <v>41458</v>
      </c>
      <c r="G199" s="1">
        <f>F199/'RJ Legislativo'!$E$3</f>
        <v>9.0180413031425211E-2</v>
      </c>
      <c r="H199" s="1">
        <f>F199/'RJ Legislativo'!$E$4</f>
        <v>6.0120275354283471E-2</v>
      </c>
    </row>
    <row r="200" spans="1:8">
      <c r="A200" t="s">
        <v>441</v>
      </c>
      <c r="B200" t="s">
        <v>130</v>
      </c>
      <c r="C200" t="s">
        <v>413</v>
      </c>
      <c r="D200" s="13" t="s">
        <v>612</v>
      </c>
      <c r="E200" t="s">
        <v>575</v>
      </c>
      <c r="F200" s="3">
        <v>12330</v>
      </c>
      <c r="G200" s="1">
        <f>F200/'RJ Legislativo'!$E$3</f>
        <v>2.6820504912862968E-2</v>
      </c>
      <c r="H200" s="1">
        <f>F200/'RJ Legislativo'!$E$4</f>
        <v>1.7880336608575308E-2</v>
      </c>
    </row>
    <row r="201" spans="1:8">
      <c r="A201" t="s">
        <v>441</v>
      </c>
      <c r="B201" t="s">
        <v>130</v>
      </c>
      <c r="C201" t="s">
        <v>368</v>
      </c>
      <c r="D201" s="13" t="s">
        <v>603</v>
      </c>
      <c r="E201" t="s">
        <v>577</v>
      </c>
      <c r="F201" s="3">
        <v>10980</v>
      </c>
      <c r="G201" s="1">
        <f>F201/'RJ Legislativo'!$E$3</f>
        <v>2.3883953280067753E-2</v>
      </c>
      <c r="H201" s="1">
        <f>F201/'RJ Legislativo'!$E$4</f>
        <v>1.5922635520045168E-2</v>
      </c>
    </row>
    <row r="202" spans="1:8">
      <c r="A202" t="s">
        <v>441</v>
      </c>
      <c r="B202" t="s">
        <v>130</v>
      </c>
      <c r="C202" t="s">
        <v>395</v>
      </c>
      <c r="D202" s="13" t="s">
        <v>607</v>
      </c>
      <c r="E202" t="s">
        <v>575</v>
      </c>
      <c r="F202" s="3">
        <v>26510</v>
      </c>
      <c r="G202" s="1">
        <f>F202/'RJ Legislativo'!$E$3</f>
        <v>5.7665173174371226E-2</v>
      </c>
      <c r="H202" s="1">
        <f>F202/'RJ Legislativo'!$E$4</f>
        <v>3.8443448782914148E-2</v>
      </c>
    </row>
    <row r="203" spans="1:8">
      <c r="A203" t="s">
        <v>441</v>
      </c>
      <c r="B203" t="s">
        <v>130</v>
      </c>
      <c r="C203" t="s">
        <v>390</v>
      </c>
      <c r="D203" s="13" t="s">
        <v>607</v>
      </c>
      <c r="E203" t="s">
        <v>575</v>
      </c>
      <c r="F203" s="3">
        <v>8343</v>
      </c>
      <c r="G203" s="1">
        <f>F203/'RJ Legislativo'!$E$3</f>
        <v>1.814788909067443E-2</v>
      </c>
      <c r="H203" s="1">
        <f>F203/'RJ Legislativo'!$E$4</f>
        <v>1.2098592727116286E-2</v>
      </c>
    </row>
    <row r="204" spans="1:8">
      <c r="A204" t="s">
        <v>441</v>
      </c>
      <c r="B204" t="s">
        <v>130</v>
      </c>
      <c r="C204" t="s">
        <v>273</v>
      </c>
      <c r="D204" s="13" t="s">
        <v>612</v>
      </c>
      <c r="E204" t="s">
        <v>575</v>
      </c>
      <c r="F204" s="3">
        <v>2749</v>
      </c>
      <c r="G204" s="1">
        <f>F204/'RJ Legislativo'!$E$3</f>
        <v>5.9796892137437387E-3</v>
      </c>
      <c r="H204" s="1">
        <f>F204/'RJ Legislativo'!$E$4</f>
        <v>3.9864594758291585E-3</v>
      </c>
    </row>
    <row r="205" spans="1:8">
      <c r="A205" t="s">
        <v>441</v>
      </c>
      <c r="B205" t="s">
        <v>130</v>
      </c>
      <c r="C205" t="s">
        <v>284</v>
      </c>
      <c r="D205" s="13" t="s">
        <v>590</v>
      </c>
      <c r="E205" t="s">
        <v>583</v>
      </c>
      <c r="F205" s="3">
        <v>105515</v>
      </c>
      <c r="G205" s="1">
        <f>F205/'RJ Legislativo'!$E$3</f>
        <v>0.22951870039584232</v>
      </c>
      <c r="H205" s="1">
        <f>F205/'RJ Legislativo'!$E$4</f>
        <v>0.15301246693056153</v>
      </c>
    </row>
    <row r="206" spans="1:8">
      <c r="A206" t="s">
        <v>441</v>
      </c>
      <c r="B206" t="s">
        <v>130</v>
      </c>
      <c r="C206" t="s">
        <v>305</v>
      </c>
      <c r="D206" s="13" t="s">
        <v>595</v>
      </c>
      <c r="E206" t="s">
        <v>585</v>
      </c>
      <c r="F206" s="3">
        <v>30600</v>
      </c>
      <c r="G206" s="1">
        <f>F206/'RJ Legislativo'!$E$3</f>
        <v>6.6561837010024882E-2</v>
      </c>
      <c r="H206" s="1">
        <f>F206/'RJ Legislativo'!$E$4</f>
        <v>4.4374558006683253E-2</v>
      </c>
    </row>
    <row r="207" spans="1:8">
      <c r="A207" t="s">
        <v>441</v>
      </c>
      <c r="B207" t="s">
        <v>130</v>
      </c>
      <c r="C207" t="s">
        <v>409</v>
      </c>
      <c r="D207" s="13" t="s">
        <v>611</v>
      </c>
      <c r="E207" t="s">
        <v>584</v>
      </c>
      <c r="F207" s="3">
        <v>56575</v>
      </c>
      <c r="G207" s="1">
        <f>F207/'RJ Legislativo'!$E$3</f>
        <v>0.12306326564843653</v>
      </c>
      <c r="H207" s="1">
        <f>F207/'RJ Legislativo'!$E$4</f>
        <v>8.2042177098957683E-2</v>
      </c>
    </row>
    <row r="208" spans="1:8">
      <c r="A208" t="s">
        <v>441</v>
      </c>
      <c r="B208" t="s">
        <v>130</v>
      </c>
      <c r="C208" t="s">
        <v>428</v>
      </c>
      <c r="D208" s="13" t="s">
        <v>614</v>
      </c>
      <c r="E208" t="s">
        <v>576</v>
      </c>
      <c r="F208" s="3">
        <v>37856</v>
      </c>
      <c r="G208" s="1">
        <f>F208/'RJ Legislativo'!$E$3</f>
        <v>8.234525823044124E-2</v>
      </c>
      <c r="H208" s="1">
        <f>F208/'RJ Legislativo'!$E$4</f>
        <v>5.4896838820294155E-2</v>
      </c>
    </row>
    <row r="209" spans="1:8">
      <c r="A209" t="s">
        <v>441</v>
      </c>
      <c r="B209" t="s">
        <v>130</v>
      </c>
      <c r="C209" t="s">
        <v>274</v>
      </c>
      <c r="D209" s="13" t="s">
        <v>613</v>
      </c>
      <c r="E209" t="s">
        <v>576</v>
      </c>
      <c r="F209" s="3">
        <v>102126</v>
      </c>
      <c r="G209" s="1">
        <f>F209/'RJ Legislativo'!$E$3</f>
        <v>0.2221468681858105</v>
      </c>
      <c r="H209" s="1">
        <f>F209/'RJ Legislativo'!$E$4</f>
        <v>0.14809791212387366</v>
      </c>
    </row>
    <row r="210" spans="1:8">
      <c r="A210" t="s">
        <v>441</v>
      </c>
      <c r="B210" t="s">
        <v>130</v>
      </c>
      <c r="C210" t="s">
        <v>352</v>
      </c>
      <c r="D210" s="13" t="s">
        <v>601</v>
      </c>
      <c r="E210" t="s">
        <v>586</v>
      </c>
      <c r="F210" s="3">
        <v>29567</v>
      </c>
      <c r="G210" s="1">
        <f>F210/'RJ Legislativo'!$E$3</f>
        <v>6.4314831205078624E-2</v>
      </c>
      <c r="H210" s="1">
        <f>F210/'RJ Legislativo'!$E$4</f>
        <v>4.2876554136719071E-2</v>
      </c>
    </row>
    <row r="211" spans="1:8">
      <c r="A211" t="s">
        <v>441</v>
      </c>
      <c r="B211" t="s">
        <v>130</v>
      </c>
      <c r="C211" t="s">
        <v>278</v>
      </c>
      <c r="D211" s="13" t="s">
        <v>605</v>
      </c>
      <c r="E211" t="s">
        <v>575</v>
      </c>
      <c r="F211" s="3">
        <v>163805</v>
      </c>
      <c r="G211" s="1">
        <f>F211/'RJ Legislativo'!$E$3</f>
        <v>0.35631247422964463</v>
      </c>
      <c r="H211" s="1">
        <f>F211/'RJ Legislativo'!$E$4</f>
        <v>0.23754164948642972</v>
      </c>
    </row>
    <row r="212" spans="1:8">
      <c r="A212" t="s">
        <v>441</v>
      </c>
      <c r="B212" t="s">
        <v>130</v>
      </c>
      <c r="C212" t="s">
        <v>450</v>
      </c>
      <c r="D212" s="13" t="s">
        <v>597</v>
      </c>
      <c r="E212" t="s">
        <v>574</v>
      </c>
      <c r="F212" s="3">
        <v>24646</v>
      </c>
      <c r="G212" s="1">
        <f>F212/'RJ Legislativo'!$E$3</f>
        <v>5.3610556697682131E-2</v>
      </c>
      <c r="H212" s="1">
        <f>F212/'RJ Legislativo'!$E$4</f>
        <v>3.5740371131788087E-2</v>
      </c>
    </row>
    <row r="213" spans="1:8">
      <c r="A213" t="s">
        <v>441</v>
      </c>
      <c r="B213" t="s">
        <v>130</v>
      </c>
      <c r="C213" t="s">
        <v>333</v>
      </c>
      <c r="D213" s="13" t="s">
        <v>599</v>
      </c>
      <c r="E213" t="s">
        <v>586</v>
      </c>
      <c r="F213" s="3">
        <v>22676</v>
      </c>
      <c r="G213" s="1">
        <f>F213/'RJ Legislativo'!$E$3</f>
        <v>4.9325366537232816E-2</v>
      </c>
      <c r="H213" s="1">
        <f>F213/'RJ Legislativo'!$E$4</f>
        <v>3.2883577691488544E-2</v>
      </c>
    </row>
    <row r="214" spans="1:8">
      <c r="A214" t="s">
        <v>441</v>
      </c>
      <c r="B214" t="s">
        <v>130</v>
      </c>
      <c r="C214" t="s">
        <v>313</v>
      </c>
      <c r="D214" s="13" t="s">
        <v>596</v>
      </c>
      <c r="E214" t="s">
        <v>574</v>
      </c>
      <c r="F214" s="3">
        <v>17246</v>
      </c>
      <c r="G214" s="1">
        <f>F214/'RJ Legislativo'!$E$3</f>
        <v>3.7513903303100948E-2</v>
      </c>
      <c r="H214" s="1">
        <f>F214/'RJ Legislativo'!$E$4</f>
        <v>2.5009268868733964E-2</v>
      </c>
    </row>
    <row r="215" spans="1:8">
      <c r="A215" t="s">
        <v>441</v>
      </c>
      <c r="B215" t="s">
        <v>130</v>
      </c>
      <c r="C215" t="s">
        <v>376</v>
      </c>
      <c r="D215" s="13" t="s">
        <v>604</v>
      </c>
      <c r="E215" t="s">
        <v>577</v>
      </c>
      <c r="F215" s="3">
        <v>7061</v>
      </c>
      <c r="G215" s="1">
        <f>F215/'RJ Legislativo'!$E$3</f>
        <v>1.5359252651234827E-2</v>
      </c>
      <c r="H215" s="1">
        <f>F215/'RJ Legislativo'!$E$4</f>
        <v>1.0239501767489884E-2</v>
      </c>
    </row>
    <row r="216" spans="1:8">
      <c r="A216" t="s">
        <v>441</v>
      </c>
      <c r="B216" t="s">
        <v>130</v>
      </c>
      <c r="C216" t="s">
        <v>298</v>
      </c>
      <c r="D216" s="13" t="s">
        <v>593</v>
      </c>
      <c r="E216" t="s">
        <v>584</v>
      </c>
      <c r="F216" s="3">
        <v>14039</v>
      </c>
      <c r="G216" s="1">
        <f>F216/'RJ Legislativo'!$E$3</f>
        <v>3.0537961757638541E-2</v>
      </c>
      <c r="H216" s="1">
        <f>F216/'RJ Legislativo'!$E$4</f>
        <v>2.0358641171759024E-2</v>
      </c>
    </row>
    <row r="217" spans="1:8">
      <c r="A217" t="s">
        <v>441</v>
      </c>
      <c r="B217" t="s">
        <v>130</v>
      </c>
      <c r="C217" t="s">
        <v>297</v>
      </c>
      <c r="D217" s="13" t="s">
        <v>593</v>
      </c>
      <c r="E217" t="s">
        <v>584</v>
      </c>
      <c r="F217" s="3">
        <v>27250</v>
      </c>
      <c r="G217" s="1">
        <f>F217/'RJ Legislativo'!$E$3</f>
        <v>5.927483851382935E-2</v>
      </c>
      <c r="H217" s="1">
        <f>F217/'RJ Legislativo'!$E$4</f>
        <v>3.9516559009219562E-2</v>
      </c>
    </row>
    <row r="218" spans="1:8">
      <c r="A218" t="s">
        <v>441</v>
      </c>
      <c r="B218" t="s">
        <v>130</v>
      </c>
      <c r="C218" t="s">
        <v>451</v>
      </c>
      <c r="D218" s="13" t="s">
        <v>607</v>
      </c>
      <c r="E218" t="s">
        <v>575</v>
      </c>
      <c r="F218" s="3">
        <v>15482</v>
      </c>
      <c r="G218" s="1">
        <f>F218/'RJ Legislativo'!$E$3</f>
        <v>3.3676809169581871E-2</v>
      </c>
      <c r="H218" s="1">
        <f>F218/'RJ Legislativo'!$E$4</f>
        <v>2.2451206113054577E-2</v>
      </c>
    </row>
    <row r="219" spans="1:8">
      <c r="A219" t="s">
        <v>441</v>
      </c>
      <c r="B219" t="s">
        <v>130</v>
      </c>
      <c r="C219" t="s">
        <v>312</v>
      </c>
      <c r="D219" s="13" t="s">
        <v>596</v>
      </c>
      <c r="E219" t="s">
        <v>574</v>
      </c>
      <c r="F219" s="3">
        <v>15167</v>
      </c>
      <c r="G219" s="1">
        <f>F219/'RJ Legislativo'!$E$3</f>
        <v>3.2991613788596316E-2</v>
      </c>
      <c r="H219" s="1">
        <f>F219/'RJ Legislativo'!$E$4</f>
        <v>2.1994409192397545E-2</v>
      </c>
    </row>
    <row r="220" spans="1:8">
      <c r="A220" t="s">
        <v>441</v>
      </c>
      <c r="B220" t="s">
        <v>130</v>
      </c>
      <c r="C220" t="s">
        <v>359</v>
      </c>
      <c r="D220" s="13" t="s">
        <v>602</v>
      </c>
      <c r="E220" t="s">
        <v>587</v>
      </c>
      <c r="F220" s="3">
        <v>24964</v>
      </c>
      <c r="G220" s="1">
        <f>F220/'RJ Legislativo'!$E$3</f>
        <v>5.4302277748962784E-2</v>
      </c>
      <c r="H220" s="1">
        <f>F220/'RJ Legislativo'!$E$4</f>
        <v>3.620151849930852E-2</v>
      </c>
    </row>
    <row r="221" spans="1:8">
      <c r="A221" t="s">
        <v>441</v>
      </c>
      <c r="B221" t="s">
        <v>130</v>
      </c>
      <c r="C221" t="s">
        <v>367</v>
      </c>
      <c r="D221" s="13" t="s">
        <v>603</v>
      </c>
      <c r="E221" t="s">
        <v>577</v>
      </c>
      <c r="F221" s="3">
        <v>12797</v>
      </c>
      <c r="G221" s="1">
        <f>F221/'RJ Legislativo'!$E$3</f>
        <v>2.783633425546694E-2</v>
      </c>
      <c r="H221" s="1">
        <f>F221/'RJ Legislativo'!$E$4</f>
        <v>1.8557556170311292E-2</v>
      </c>
    </row>
    <row r="222" spans="1:8">
      <c r="A222" t="s">
        <v>441</v>
      </c>
      <c r="B222" t="s">
        <v>130</v>
      </c>
      <c r="C222" t="s">
        <v>388</v>
      </c>
      <c r="D222" s="13" t="s">
        <v>608</v>
      </c>
      <c r="E222" t="s">
        <v>587</v>
      </c>
      <c r="F222" s="3">
        <v>41820</v>
      </c>
      <c r="G222" s="1">
        <f>F222/'RJ Legislativo'!$E$3</f>
        <v>9.0967843913700677E-2</v>
      </c>
      <c r="H222" s="1">
        <f>F222/'RJ Legislativo'!$E$4</f>
        <v>6.064522927580044E-2</v>
      </c>
    </row>
    <row r="223" spans="1:8">
      <c r="A223" t="s">
        <v>441</v>
      </c>
      <c r="B223" t="s">
        <v>130</v>
      </c>
      <c r="C223" t="s">
        <v>497</v>
      </c>
      <c r="D223" s="13" t="s">
        <v>602</v>
      </c>
      <c r="E223" t="s">
        <v>587</v>
      </c>
      <c r="F223" s="3">
        <v>25465</v>
      </c>
      <c r="G223" s="1">
        <f>F223/'RJ Legislativo'!$E$3</f>
        <v>5.5392064688244563E-2</v>
      </c>
      <c r="H223" s="1">
        <f>F223/'RJ Legislativo'!$E$4</f>
        <v>3.6928043125496371E-2</v>
      </c>
    </row>
    <row r="224" spans="1:8">
      <c r="A224" t="s">
        <v>441</v>
      </c>
      <c r="B224" t="s">
        <v>130</v>
      </c>
      <c r="C224" t="s">
        <v>379</v>
      </c>
      <c r="D224" s="13" t="s">
        <v>607</v>
      </c>
      <c r="E224" t="s">
        <v>575</v>
      </c>
      <c r="F224" s="3">
        <v>86018</v>
      </c>
      <c r="G224" s="1">
        <f>F224/'RJ Legislativo'!$E$3</f>
        <v>0.18710836914798432</v>
      </c>
      <c r="H224" s="1">
        <f>F224/'RJ Legislativo'!$E$4</f>
        <v>0.12473891276532287</v>
      </c>
    </row>
    <row r="225" spans="1:8">
      <c r="A225" t="s">
        <v>441</v>
      </c>
      <c r="B225" t="s">
        <v>130</v>
      </c>
      <c r="C225" t="s">
        <v>498</v>
      </c>
      <c r="D225" s="13" t="s">
        <v>602</v>
      </c>
      <c r="E225" t="s">
        <v>587</v>
      </c>
      <c r="F225" s="3">
        <v>18274</v>
      </c>
      <c r="G225" s="1">
        <f>F225/'RJ Legislativo'!$E$3</f>
        <v>3.9750032990888716E-2</v>
      </c>
      <c r="H225" s="1">
        <f>F225/'RJ Legislativo'!$E$4</f>
        <v>2.6500021993925808E-2</v>
      </c>
    </row>
    <row r="226" spans="1:8">
      <c r="A226" t="s">
        <v>441</v>
      </c>
      <c r="B226" t="s">
        <v>130</v>
      </c>
      <c r="C226" t="s">
        <v>336</v>
      </c>
      <c r="D226" s="13" t="s">
        <v>600</v>
      </c>
      <c r="E226" t="s">
        <v>583</v>
      </c>
      <c r="F226" s="3">
        <v>13184</v>
      </c>
      <c r="G226" s="1">
        <f>F226/'RJ Legislativo'!$E$3</f>
        <v>2.8678145723534904E-2</v>
      </c>
      <c r="H226" s="1">
        <f>F226/'RJ Legislativo'!$E$4</f>
        <v>1.9118763815689933E-2</v>
      </c>
    </row>
    <row r="227" spans="1:8">
      <c r="A227" t="s">
        <v>441</v>
      </c>
      <c r="B227" t="s">
        <v>130</v>
      </c>
      <c r="C227" t="s">
        <v>430</v>
      </c>
      <c r="D227" s="13" t="s">
        <v>614</v>
      </c>
      <c r="E227" t="s">
        <v>576</v>
      </c>
      <c r="F227" s="3">
        <v>32279</v>
      </c>
      <c r="G227" s="1">
        <f>F227/'RJ Legislativo'!$E$3</f>
        <v>7.0214037151849443E-2</v>
      </c>
      <c r="H227" s="1">
        <f>F227/'RJ Legislativo'!$E$4</f>
        <v>4.6809358101232962E-2</v>
      </c>
    </row>
    <row r="228" spans="1:8">
      <c r="A228" t="s">
        <v>441</v>
      </c>
      <c r="B228" t="s">
        <v>130</v>
      </c>
      <c r="C228" t="s">
        <v>361</v>
      </c>
      <c r="D228" s="13" t="s">
        <v>602</v>
      </c>
      <c r="E228" t="s">
        <v>587</v>
      </c>
      <c r="F228" s="3">
        <v>8622</v>
      </c>
      <c r="G228" s="1">
        <f>F228/'RJ Legislativo'!$E$3</f>
        <v>1.8754776428118774E-2</v>
      </c>
      <c r="H228" s="1">
        <f>F228/'RJ Legislativo'!$E$4</f>
        <v>1.2503184285412515E-2</v>
      </c>
    </row>
    <row r="229" spans="1:8">
      <c r="A229" t="s">
        <v>441</v>
      </c>
      <c r="B229" t="s">
        <v>130</v>
      </c>
      <c r="C229" t="s">
        <v>343</v>
      </c>
      <c r="D229" s="13" t="s">
        <v>601</v>
      </c>
      <c r="E229" t="s">
        <v>586</v>
      </c>
      <c r="F229" s="3">
        <v>2016</v>
      </c>
      <c r="G229" s="1">
        <f>F229/'RJ Legislativo'!$E$3</f>
        <v>4.3852504383075216E-3</v>
      </c>
      <c r="H229" s="1">
        <f>F229/'RJ Legislativo'!$E$4</f>
        <v>2.923500292205014E-3</v>
      </c>
    </row>
    <row r="230" spans="1:8">
      <c r="A230" t="s">
        <v>441</v>
      </c>
      <c r="B230" t="s">
        <v>140</v>
      </c>
      <c r="E230" t="s">
        <v>582</v>
      </c>
      <c r="F230" s="3">
        <v>10225</v>
      </c>
      <c r="G230" s="1">
        <f>F230/'RJ Legislativo'!$E$3</f>
        <v>2.2241659589134131E-2</v>
      </c>
      <c r="H230" s="1">
        <f>F230/'RJ Legislativo'!$E$4</f>
        <v>1.4827773059422752E-2</v>
      </c>
    </row>
    <row r="231" spans="1:8">
      <c r="A231" t="s">
        <v>441</v>
      </c>
      <c r="B231" t="s">
        <v>139</v>
      </c>
      <c r="E231" t="s">
        <v>582</v>
      </c>
      <c r="F231" s="3">
        <v>41178</v>
      </c>
      <c r="G231" s="1">
        <f>F231/'RJ Legislativo'!$E$3</f>
        <v>8.9571350470549163E-2</v>
      </c>
      <c r="H231" s="1">
        <f>F231/'RJ Legislativo'!$E$4</f>
        <v>5.9714233647032773E-2</v>
      </c>
    </row>
    <row r="232" spans="1:8">
      <c r="A232" t="s">
        <v>441</v>
      </c>
      <c r="B232" t="s">
        <v>183</v>
      </c>
      <c r="E232" t="s">
        <v>569</v>
      </c>
      <c r="F232" s="3">
        <v>37703</v>
      </c>
      <c r="G232" s="1">
        <f>F232/'RJ Legislativo'!$E$3</f>
        <v>8.2012449045391109E-2</v>
      </c>
      <c r="H232" s="1">
        <f>F232/'RJ Legislativo'!$E$4</f>
        <v>5.4674966030260737E-2</v>
      </c>
    </row>
    <row r="233" spans="1:8">
      <c r="A233" t="s">
        <v>441</v>
      </c>
      <c r="B233" t="s">
        <v>184</v>
      </c>
      <c r="E233" t="s">
        <v>569</v>
      </c>
      <c r="F233" s="3">
        <v>41291</v>
      </c>
      <c r="G233" s="1">
        <f>F233/'RJ Legislativo'!$E$3</f>
        <v>8.9817150718331282E-2</v>
      </c>
      <c r="H233" s="1">
        <f>F233/'RJ Legislativo'!$E$4</f>
        <v>5.9878100478887517E-2</v>
      </c>
    </row>
    <row r="234" spans="1:8">
      <c r="A234" t="s">
        <v>441</v>
      </c>
      <c r="B234" t="s">
        <v>219</v>
      </c>
      <c r="E234" t="s">
        <v>578</v>
      </c>
      <c r="F234" s="3">
        <v>1038081</v>
      </c>
      <c r="G234" s="1">
        <f>F234/'RJ Legislativo'!$E$3</f>
        <v>2.2580581152027333</v>
      </c>
      <c r="H234" s="1">
        <f>F234/'RJ Legislativo'!$E$4</f>
        <v>1.5053720768018222</v>
      </c>
    </row>
    <row r="235" spans="1:8">
      <c r="A235" t="s">
        <v>441</v>
      </c>
      <c r="B235" t="s">
        <v>185</v>
      </c>
      <c r="E235" t="s">
        <v>569</v>
      </c>
      <c r="F235" s="3">
        <v>34583</v>
      </c>
      <c r="G235" s="1">
        <f>F235/'RJ Legislativo'!$E$3</f>
        <v>7.5225751938486615E-2</v>
      </c>
      <c r="H235" s="1">
        <f>F235/'RJ Legislativo'!$E$4</f>
        <v>5.0150501292324408E-2</v>
      </c>
    </row>
    <row r="236" spans="1:8">
      <c r="A236" t="s">
        <v>441</v>
      </c>
      <c r="B236" t="s">
        <v>220</v>
      </c>
      <c r="E236" t="s">
        <v>580</v>
      </c>
      <c r="F236" s="3">
        <v>460625</v>
      </c>
      <c r="G236" s="1">
        <f>F236/'RJ Legislativo'!$E$3</f>
        <v>1.0019622932268859</v>
      </c>
      <c r="H236" s="1">
        <f>F236/'RJ Legislativo'!$E$4</f>
        <v>0.66797486215125723</v>
      </c>
    </row>
    <row r="237" spans="1:8">
      <c r="A237" t="s">
        <v>441</v>
      </c>
      <c r="B237" t="s">
        <v>182</v>
      </c>
      <c r="E237" t="s">
        <v>582</v>
      </c>
      <c r="F237" s="3">
        <v>7206</v>
      </c>
      <c r="G237" s="1">
        <f>F237/'RJ Legislativo'!$E$3</f>
        <v>1.5674660048831349E-2</v>
      </c>
      <c r="H237" s="1">
        <f>F237/'RJ Legislativo'!$E$4</f>
        <v>1.0449773365887566E-2</v>
      </c>
    </row>
    <row r="238" spans="1:8">
      <c r="A238" t="s">
        <v>441</v>
      </c>
      <c r="B238" t="s">
        <v>221</v>
      </c>
      <c r="E238" t="s">
        <v>571</v>
      </c>
      <c r="F238" s="3">
        <v>20916</v>
      </c>
      <c r="G238" s="1">
        <f>F238/'RJ Legislativo'!$E$3</f>
        <v>4.5496973297440534E-2</v>
      </c>
      <c r="H238" s="1">
        <f>F238/'RJ Legislativo'!$E$4</f>
        <v>3.0331315531627021E-2</v>
      </c>
    </row>
    <row r="239" spans="1:8">
      <c r="A239" t="s">
        <v>441</v>
      </c>
      <c r="B239" t="s">
        <v>157</v>
      </c>
      <c r="E239" t="s">
        <v>581</v>
      </c>
      <c r="F239" s="3">
        <v>96920</v>
      </c>
      <c r="G239" s="1">
        <f>F239/'RJ Legislativo'!$E$3</f>
        <v>0.21082265500037947</v>
      </c>
      <c r="H239" s="1">
        <f>F239/'RJ Legislativo'!$E$4</f>
        <v>0.14054843666691963</v>
      </c>
    </row>
    <row r="240" spans="1:8">
      <c r="A240" t="s">
        <v>441</v>
      </c>
      <c r="B240" t="s">
        <v>124</v>
      </c>
      <c r="E240" t="s">
        <v>582</v>
      </c>
      <c r="F240" s="3">
        <v>9054</v>
      </c>
      <c r="G240" s="1">
        <f>F240/'RJ Legislativo'!$E$3</f>
        <v>1.9694472950613245E-2</v>
      </c>
      <c r="H240" s="1">
        <f>F240/'RJ Legislativo'!$E$4</f>
        <v>1.3129648633742162E-2</v>
      </c>
    </row>
    <row r="241" spans="1:8">
      <c r="A241" t="s">
        <v>441</v>
      </c>
      <c r="B241" t="s">
        <v>171</v>
      </c>
      <c r="E241" t="s">
        <v>582</v>
      </c>
      <c r="F241" s="3">
        <v>17606</v>
      </c>
      <c r="G241" s="1">
        <f>F241/'RJ Legislativo'!$E$3</f>
        <v>3.8296983738513007E-2</v>
      </c>
      <c r="H241" s="1">
        <f>F241/'RJ Legislativo'!$E$4</f>
        <v>2.5531322492342003E-2</v>
      </c>
    </row>
    <row r="242" spans="1:8">
      <c r="A242" t="s">
        <v>441</v>
      </c>
      <c r="B242" t="s">
        <v>158</v>
      </c>
      <c r="E242" t="s">
        <v>581</v>
      </c>
      <c r="F242" s="3">
        <v>82359</v>
      </c>
      <c r="G242" s="1">
        <f>F242/'RJ Legislativo'!$E$3</f>
        <v>0.17914922661139343</v>
      </c>
      <c r="H242" s="1">
        <f>F242/'RJ Legislativo'!$E$4</f>
        <v>0.11943281774092895</v>
      </c>
    </row>
    <row r="243" spans="1:8">
      <c r="A243" t="s">
        <v>441</v>
      </c>
      <c r="B243" t="s">
        <v>142</v>
      </c>
      <c r="E243" t="s">
        <v>579</v>
      </c>
      <c r="F243" s="3">
        <v>82892</v>
      </c>
      <c r="G243" s="1">
        <f>F243/'RJ Legislativo'!$E$3</f>
        <v>0.18030862070048961</v>
      </c>
      <c r="H243" s="1">
        <f>F243/'RJ Legislativo'!$E$4</f>
        <v>0.12020574713365974</v>
      </c>
    </row>
    <row r="244" spans="1:8">
      <c r="A244" t="s">
        <v>441</v>
      </c>
      <c r="B244" t="s">
        <v>154</v>
      </c>
      <c r="E244" t="s">
        <v>581</v>
      </c>
      <c r="F244" s="3">
        <v>21307</v>
      </c>
      <c r="G244" s="1">
        <f>F244/'RJ Legislativo'!$E$3</f>
        <v>4.6347485659235299E-2</v>
      </c>
      <c r="H244" s="1">
        <f>F244/'RJ Legislativo'!$E$4</f>
        <v>3.0898323772823529E-2</v>
      </c>
    </row>
    <row r="245" spans="1:8">
      <c r="A245" t="s">
        <v>441</v>
      </c>
      <c r="B245" t="s">
        <v>166</v>
      </c>
      <c r="E245" t="s">
        <v>582</v>
      </c>
      <c r="F245" s="3">
        <v>15127</v>
      </c>
      <c r="G245" s="1">
        <f>F245/'RJ Legislativo'!$E$3</f>
        <v>3.290460485132831E-2</v>
      </c>
      <c r="H245" s="1">
        <f>F245/'RJ Legislativo'!$E$4</f>
        <v>2.1936403234218874E-2</v>
      </c>
    </row>
    <row r="246" spans="1:8">
      <c r="A246" t="s">
        <v>441</v>
      </c>
      <c r="B246" t="s">
        <v>222</v>
      </c>
      <c r="E246" t="s">
        <v>568</v>
      </c>
      <c r="F246" s="3">
        <v>32426</v>
      </c>
      <c r="G246" s="1">
        <f>F246/'RJ Legislativo'!$E$3</f>
        <v>7.0533794996309379E-2</v>
      </c>
      <c r="H246" s="1">
        <f>F246/'RJ Legislativo'!$E$4</f>
        <v>4.7022529997539579E-2</v>
      </c>
    </row>
    <row r="247" spans="1:8">
      <c r="A247" t="s">
        <v>441</v>
      </c>
      <c r="B247" t="s">
        <v>223</v>
      </c>
      <c r="E247" t="s">
        <v>568</v>
      </c>
      <c r="F247" s="3">
        <v>173060</v>
      </c>
      <c r="G247" s="1">
        <f>F247/'RJ Legislativo'!$E$3</f>
        <v>0.37644416709002959</v>
      </c>
      <c r="H247" s="1">
        <f>F247/'RJ Legislativo'!$E$4</f>
        <v>0.25096277806001971</v>
      </c>
    </row>
    <row r="248" spans="1:8">
      <c r="A248" t="s">
        <v>441</v>
      </c>
      <c r="B248" t="s">
        <v>167</v>
      </c>
      <c r="E248" t="s">
        <v>582</v>
      </c>
      <c r="F248" s="3">
        <v>10350</v>
      </c>
      <c r="G248" s="1">
        <f>F248/'RJ Legislativo'!$E$3</f>
        <v>2.251356251809665E-2</v>
      </c>
      <c r="H248" s="1">
        <f>F248/'RJ Legislativo'!$E$4</f>
        <v>1.50090416787311E-2</v>
      </c>
    </row>
    <row r="249" spans="1:8">
      <c r="A249" t="s">
        <v>441</v>
      </c>
      <c r="B249" t="s">
        <v>138</v>
      </c>
      <c r="E249" t="s">
        <v>582</v>
      </c>
      <c r="F249" s="3">
        <v>79264</v>
      </c>
      <c r="G249" s="1">
        <f>F249/'RJ Legislativo'!$E$3</f>
        <v>0.17241691009028146</v>
      </c>
      <c r="H249" s="1">
        <f>F249/'RJ Legislativo'!$E$4</f>
        <v>0.11494460672685429</v>
      </c>
    </row>
    <row r="250" spans="1:8">
      <c r="A250" t="s">
        <v>441</v>
      </c>
      <c r="B250" t="s">
        <v>224</v>
      </c>
      <c r="E250" t="s">
        <v>567</v>
      </c>
      <c r="F250" s="3">
        <v>73725</v>
      </c>
      <c r="G250" s="1">
        <f>F250/'RJ Legislativo'!$E$3</f>
        <v>0.16036834750209425</v>
      </c>
      <c r="H250" s="1">
        <f>F250/'RJ Legislativo'!$E$4</f>
        <v>0.10691223166806284</v>
      </c>
    </row>
    <row r="251" spans="1:8">
      <c r="A251" t="s">
        <v>441</v>
      </c>
      <c r="B251" t="s">
        <v>177</v>
      </c>
      <c r="E251" t="s">
        <v>582</v>
      </c>
      <c r="F251" s="3">
        <v>10402</v>
      </c>
      <c r="G251" s="1">
        <f>F251/'RJ Legislativo'!$E$3</f>
        <v>2.2626674136545059E-2</v>
      </c>
      <c r="H251" s="1">
        <f>F251/'RJ Legislativo'!$E$4</f>
        <v>1.5084449424363372E-2</v>
      </c>
    </row>
    <row r="252" spans="1:8">
      <c r="A252" t="s">
        <v>441</v>
      </c>
      <c r="B252" t="s">
        <v>137</v>
      </c>
      <c r="E252" t="s">
        <v>571</v>
      </c>
      <c r="F252" s="3">
        <v>35432</v>
      </c>
      <c r="G252" s="1">
        <f>F252/'RJ Legislativo'!$E$3</f>
        <v>7.7072516632000057E-2</v>
      </c>
      <c r="H252" s="1">
        <f>F252/'RJ Legislativo'!$E$4</f>
        <v>5.1381677754666698E-2</v>
      </c>
    </row>
    <row r="253" spans="1:8">
      <c r="A253" t="s">
        <v>441</v>
      </c>
      <c r="B253" t="s">
        <v>225</v>
      </c>
      <c r="E253" t="s">
        <v>567</v>
      </c>
      <c r="F253" s="3">
        <v>262970</v>
      </c>
      <c r="G253" s="1">
        <f>F253/'RJ Legislativo'!$E$3</f>
        <v>0.572018505834191</v>
      </c>
      <c r="H253" s="1">
        <f>F253/'RJ Legislativo'!$E$4</f>
        <v>0.38134567055612728</v>
      </c>
    </row>
    <row r="254" spans="1:8">
      <c r="H254" s="3"/>
    </row>
    <row r="255" spans="1:8">
      <c r="F255" s="3">
        <f>SUM(F2:F254)</f>
        <v>16393839</v>
      </c>
    </row>
  </sheetData>
  <autoFilter ref="A1:I253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C20" sqref="C20"/>
    </sheetView>
  </sheetViews>
  <sheetFormatPr baseColWidth="10" defaultRowHeight="15" x14ac:dyDescent="0"/>
  <cols>
    <col min="2" max="3" width="31.1640625" bestFit="1" customWidth="1"/>
    <col min="4" max="4" width="48" bestFit="1" customWidth="1"/>
  </cols>
  <sheetData>
    <row r="1" spans="1:4">
      <c r="A1">
        <v>1</v>
      </c>
      <c r="B1" t="s">
        <v>469</v>
      </c>
      <c r="C1" t="str">
        <f>CONCATENATE("RJ",A1,":",B1)</f>
        <v>RJ1:Baixada Fluminense (Oeste)</v>
      </c>
      <c r="D1" t="s">
        <v>522</v>
      </c>
    </row>
    <row r="2" spans="1:4">
      <c r="A2">
        <v>2</v>
      </c>
      <c r="B2" t="s">
        <v>468</v>
      </c>
      <c r="C2" t="str">
        <f t="shared" ref="C2:C21" si="0">CONCATENATE("RJ",A2,":",B2)</f>
        <v>RJ2:Baixada Fluminense (Sul)</v>
      </c>
      <c r="D2" t="s">
        <v>521</v>
      </c>
    </row>
    <row r="3" spans="1:4">
      <c r="A3">
        <v>3</v>
      </c>
      <c r="B3" t="s">
        <v>127</v>
      </c>
      <c r="C3" t="str">
        <f t="shared" si="0"/>
        <v>RJ3:Baixadas Litorâneas</v>
      </c>
      <c r="D3" t="s">
        <v>520</v>
      </c>
    </row>
    <row r="4" spans="1:4">
      <c r="A4">
        <v>4</v>
      </c>
      <c r="B4" t="s">
        <v>470</v>
      </c>
      <c r="C4" t="str">
        <f t="shared" si="0"/>
        <v>RJ4:Centro e Noroeste Fluminense</v>
      </c>
      <c r="D4" t="s">
        <v>519</v>
      </c>
    </row>
    <row r="5" spans="1:4">
      <c r="A5">
        <v>5</v>
      </c>
      <c r="B5" t="s">
        <v>462</v>
      </c>
      <c r="C5" t="str">
        <f t="shared" si="0"/>
        <v>RJ5:CRJ-Bangu/Realengo</v>
      </c>
      <c r="D5" t="s">
        <v>518</v>
      </c>
    </row>
    <row r="6" spans="1:4">
      <c r="A6">
        <v>6</v>
      </c>
      <c r="B6" t="s">
        <v>458</v>
      </c>
      <c r="C6" t="str">
        <f t="shared" si="0"/>
        <v>RJ6:CRJ-Barra/Santa Cruz</v>
      </c>
      <c r="D6" t="s">
        <v>517</v>
      </c>
    </row>
    <row r="7" spans="1:4">
      <c r="A7">
        <v>7</v>
      </c>
      <c r="B7" t="s">
        <v>464</v>
      </c>
      <c r="C7" t="str">
        <f t="shared" si="0"/>
        <v>RJ7:CRJ-Campo Grande</v>
      </c>
      <c r="D7" t="s">
        <v>516</v>
      </c>
    </row>
    <row r="8" spans="1:4">
      <c r="A8">
        <v>8</v>
      </c>
      <c r="B8" t="s">
        <v>461</v>
      </c>
      <c r="C8" t="str">
        <f t="shared" si="0"/>
        <v>RJ8:CRJ-Inhaúma/Ilha/Ramos</v>
      </c>
      <c r="D8" t="s">
        <v>515</v>
      </c>
    </row>
    <row r="9" spans="1:4">
      <c r="A9">
        <v>9</v>
      </c>
      <c r="B9" t="s">
        <v>457</v>
      </c>
      <c r="C9" t="str">
        <f t="shared" si="0"/>
        <v>RJ9:CRJ-Irajá/Pavuna/Penha</v>
      </c>
      <c r="D9" t="s">
        <v>514</v>
      </c>
    </row>
    <row r="10" spans="1:4">
      <c r="A10">
        <v>10</v>
      </c>
      <c r="B10" t="s">
        <v>460</v>
      </c>
      <c r="C10" t="str">
        <f t="shared" si="0"/>
        <v>RJ10:CRJ-Jacarepaguá</v>
      </c>
      <c r="D10" t="s">
        <v>513</v>
      </c>
    </row>
    <row r="11" spans="1:4">
      <c r="A11">
        <v>11</v>
      </c>
      <c r="B11" t="s">
        <v>456</v>
      </c>
      <c r="C11" t="str">
        <f t="shared" si="0"/>
        <v>RJ11:CRJ-Méier/Madureira/Anchieta</v>
      </c>
      <c r="D11" t="s">
        <v>512</v>
      </c>
    </row>
    <row r="12" spans="1:4">
      <c r="A12">
        <v>12</v>
      </c>
      <c r="B12" t="s">
        <v>459</v>
      </c>
      <c r="C12" t="str">
        <f t="shared" si="0"/>
        <v>RJ12:CRJ-Tijuca/Centro</v>
      </c>
      <c r="D12" t="s">
        <v>511</v>
      </c>
    </row>
    <row r="13" spans="1:4">
      <c r="A13">
        <v>13</v>
      </c>
      <c r="B13" t="s">
        <v>463</v>
      </c>
      <c r="C13" t="str">
        <f t="shared" si="0"/>
        <v>RJ13:CRJ-Zona Sul</v>
      </c>
      <c r="D13" t="s">
        <v>501</v>
      </c>
    </row>
    <row r="14" spans="1:4">
      <c r="A14">
        <v>14</v>
      </c>
      <c r="B14" t="s">
        <v>192</v>
      </c>
      <c r="C14" t="str">
        <f t="shared" si="0"/>
        <v>RJ14:Duque de Caxias</v>
      </c>
      <c r="D14" t="s">
        <v>510</v>
      </c>
    </row>
    <row r="15" spans="1:4">
      <c r="A15">
        <v>15</v>
      </c>
      <c r="B15" t="s">
        <v>237</v>
      </c>
      <c r="C15" t="str">
        <f t="shared" si="0"/>
        <v>RJ15:Metropolitana do Rio - Leste</v>
      </c>
      <c r="D15" t="s">
        <v>509</v>
      </c>
    </row>
    <row r="16" spans="1:4">
      <c r="A16">
        <v>16</v>
      </c>
      <c r="B16" t="s">
        <v>238</v>
      </c>
      <c r="C16" t="str">
        <f t="shared" si="0"/>
        <v>RJ16:Metropolitana do Rio - Norte</v>
      </c>
      <c r="D16" t="s">
        <v>508</v>
      </c>
    </row>
    <row r="17" spans="1:4">
      <c r="A17">
        <v>17</v>
      </c>
      <c r="B17" t="s">
        <v>205</v>
      </c>
      <c r="C17" t="str">
        <f t="shared" si="0"/>
        <v>RJ17:Niterói</v>
      </c>
      <c r="D17" t="s">
        <v>503</v>
      </c>
    </row>
    <row r="18" spans="1:4">
      <c r="A18">
        <v>18</v>
      </c>
      <c r="B18" t="s">
        <v>126</v>
      </c>
      <c r="C18" t="str">
        <f t="shared" si="0"/>
        <v>RJ18:Norte Fluminense</v>
      </c>
      <c r="D18" t="s">
        <v>507</v>
      </c>
    </row>
    <row r="19" spans="1:4">
      <c r="A19">
        <v>19</v>
      </c>
      <c r="B19" t="s">
        <v>206</v>
      </c>
      <c r="C19" t="str">
        <f t="shared" si="0"/>
        <v>RJ19:Nova Iguaçu</v>
      </c>
      <c r="D19" t="s">
        <v>506</v>
      </c>
    </row>
    <row r="20" spans="1:4">
      <c r="A20">
        <v>20</v>
      </c>
      <c r="B20" t="s">
        <v>219</v>
      </c>
      <c r="C20" t="str">
        <f t="shared" si="0"/>
        <v>RJ20:São Gonçalo</v>
      </c>
      <c r="D20" t="s">
        <v>505</v>
      </c>
    </row>
    <row r="21" spans="1:4">
      <c r="A21">
        <v>21</v>
      </c>
      <c r="B21" t="s">
        <v>125</v>
      </c>
      <c r="C21" t="str">
        <f t="shared" si="0"/>
        <v>RJ21:Sul Fluminense</v>
      </c>
      <c r="D21" t="s">
        <v>504</v>
      </c>
    </row>
    <row r="29" spans="1:4">
      <c r="B29" t="s">
        <v>546</v>
      </c>
    </row>
    <row r="30" spans="1:4">
      <c r="B30" t="s">
        <v>547</v>
      </c>
    </row>
    <row r="31" spans="1:4">
      <c r="B31" t="s">
        <v>548</v>
      </c>
    </row>
    <row r="32" spans="1:4">
      <c r="B32" t="s">
        <v>549</v>
      </c>
    </row>
    <row r="33" spans="2:2">
      <c r="B33" t="s">
        <v>550</v>
      </c>
    </row>
    <row r="34" spans="2:2">
      <c r="B34" t="s">
        <v>551</v>
      </c>
    </row>
    <row r="35" spans="2:2">
      <c r="B35" t="s">
        <v>552</v>
      </c>
    </row>
    <row r="36" spans="2:2">
      <c r="B36" t="s">
        <v>553</v>
      </c>
    </row>
    <row r="37" spans="2:2">
      <c r="B37" t="s">
        <v>554</v>
      </c>
    </row>
    <row r="38" spans="2:2">
      <c r="B38" t="s">
        <v>555</v>
      </c>
    </row>
    <row r="39" spans="2:2">
      <c r="B39" t="s">
        <v>556</v>
      </c>
    </row>
    <row r="40" spans="2:2">
      <c r="B40" t="s">
        <v>557</v>
      </c>
    </row>
    <row r="41" spans="2:2">
      <c r="B41" t="s">
        <v>558</v>
      </c>
    </row>
    <row r="42" spans="2:2">
      <c r="B42" t="s">
        <v>559</v>
      </c>
    </row>
    <row r="43" spans="2:2">
      <c r="B43" t="s">
        <v>560</v>
      </c>
    </row>
    <row r="44" spans="2:2">
      <c r="B44" t="s">
        <v>561</v>
      </c>
    </row>
    <row r="45" spans="2:2">
      <c r="B45" t="s">
        <v>562</v>
      </c>
    </row>
    <row r="46" spans="2:2">
      <c r="B46" t="s">
        <v>563</v>
      </c>
    </row>
    <row r="47" spans="2:2">
      <c r="B47" t="s">
        <v>564</v>
      </c>
    </row>
    <row r="48" spans="2:2">
      <c r="B48" t="s">
        <v>565</v>
      </c>
    </row>
    <row r="49" spans="2:2">
      <c r="B49" t="s">
        <v>566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selection activeCell="A258" sqref="A258"/>
    </sheetView>
  </sheetViews>
  <sheetFormatPr baseColWidth="10" defaultRowHeight="15" x14ac:dyDescent="0"/>
  <cols>
    <col min="1" max="1" width="25.1640625" bestFit="1" customWidth="1"/>
    <col min="2" max="2" width="26.33203125" bestFit="1" customWidth="1"/>
    <col min="3" max="3" width="31.5" bestFit="1" customWidth="1"/>
    <col min="4" max="4" width="31.5" customWidth="1"/>
    <col min="5" max="5" width="25.6640625" bestFit="1" customWidth="1"/>
    <col min="6" max="6" width="27" bestFit="1" customWidth="1"/>
  </cols>
  <sheetData>
    <row r="1" spans="1:6" s="5" customFormat="1">
      <c r="A1" s="5" t="s">
        <v>117</v>
      </c>
      <c r="B1" s="5" t="s">
        <v>280</v>
      </c>
      <c r="C1" s="5" t="s">
        <v>438</v>
      </c>
      <c r="D1" s="5" t="s">
        <v>438</v>
      </c>
      <c r="E1" s="5" t="str">
        <f>A1</f>
        <v>Município</v>
      </c>
      <c r="F1" s="5" t="str">
        <f>B1</f>
        <v>Bairro</v>
      </c>
    </row>
    <row r="2" spans="1:6">
      <c r="A2" t="s">
        <v>133</v>
      </c>
      <c r="C2" t="s">
        <v>579</v>
      </c>
      <c r="D2" t="str">
        <f>C2</f>
        <v>RJ01: Baixada Fluminense (Oeste)</v>
      </c>
      <c r="E2" s="5" t="str">
        <f t="shared" ref="E2:E65" si="0">A2</f>
        <v>Itaguaí</v>
      </c>
      <c r="F2" s="5"/>
    </row>
    <row r="3" spans="1:6">
      <c r="A3" t="s">
        <v>197</v>
      </c>
      <c r="C3" t="s">
        <v>579</v>
      </c>
      <c r="D3" t="str">
        <f>IF(C2=C3,"",C3)</f>
        <v/>
      </c>
      <c r="E3" s="5" t="str">
        <f t="shared" si="0"/>
        <v>Japeri</v>
      </c>
      <c r="F3" s="5"/>
    </row>
    <row r="4" spans="1:6">
      <c r="A4" t="s">
        <v>199</v>
      </c>
      <c r="C4" t="s">
        <v>579</v>
      </c>
      <c r="D4" t="str">
        <f t="shared" ref="D4:D67" si="1">IF(C3=C4,"",C4)</f>
        <v/>
      </c>
      <c r="E4" s="5" t="str">
        <f t="shared" si="0"/>
        <v>Mangaratiba</v>
      </c>
      <c r="F4" s="5"/>
    </row>
    <row r="5" spans="1:6">
      <c r="A5" t="s">
        <v>207</v>
      </c>
      <c r="C5" t="s">
        <v>579</v>
      </c>
      <c r="D5" t="str">
        <f t="shared" si="1"/>
        <v/>
      </c>
      <c r="E5" s="5" t="str">
        <f t="shared" si="0"/>
        <v>Paracambi</v>
      </c>
      <c r="F5" s="5"/>
    </row>
    <row r="6" spans="1:6">
      <c r="A6" t="s">
        <v>141</v>
      </c>
      <c r="C6" t="s">
        <v>579</v>
      </c>
      <c r="D6" t="str">
        <f t="shared" si="1"/>
        <v/>
      </c>
      <c r="E6" s="5" t="str">
        <f t="shared" si="0"/>
        <v>Queimados</v>
      </c>
      <c r="F6" s="5"/>
    </row>
    <row r="7" spans="1:6">
      <c r="A7" t="s">
        <v>142</v>
      </c>
      <c r="C7" t="s">
        <v>579</v>
      </c>
      <c r="D7" t="str">
        <f t="shared" si="1"/>
        <v/>
      </c>
      <c r="E7" s="5" t="str">
        <f t="shared" si="0"/>
        <v>Seropédica</v>
      </c>
      <c r="F7" s="5"/>
    </row>
    <row r="8" spans="1:6">
      <c r="A8" t="s">
        <v>190</v>
      </c>
      <c r="C8" t="s">
        <v>580</v>
      </c>
      <c r="D8" t="str">
        <f t="shared" si="1"/>
        <v>RJ02: Baixada Fluminense (Sul)</v>
      </c>
      <c r="E8" s="5" t="str">
        <f t="shared" si="0"/>
        <v>Belford Roxo</v>
      </c>
      <c r="F8" s="5"/>
    </row>
    <row r="9" spans="1:6">
      <c r="A9" t="s">
        <v>202</v>
      </c>
      <c r="C9" t="s">
        <v>580</v>
      </c>
      <c r="D9" t="str">
        <f t="shared" si="1"/>
        <v/>
      </c>
      <c r="E9" s="5" t="str">
        <f t="shared" si="0"/>
        <v>Mesquita</v>
      </c>
      <c r="F9" s="5"/>
    </row>
    <row r="10" spans="1:6">
      <c r="A10" t="s">
        <v>204</v>
      </c>
      <c r="C10" t="s">
        <v>580</v>
      </c>
      <c r="D10" t="str">
        <f t="shared" si="1"/>
        <v/>
      </c>
      <c r="E10" s="5" t="str">
        <f t="shared" si="0"/>
        <v>Nilópolis</v>
      </c>
      <c r="F10" s="5"/>
    </row>
    <row r="11" spans="1:6">
      <c r="A11" t="s">
        <v>220</v>
      </c>
      <c r="C11" t="s">
        <v>580</v>
      </c>
      <c r="D11" t="str">
        <f t="shared" si="1"/>
        <v/>
      </c>
      <c r="E11" s="5" t="str">
        <f t="shared" si="0"/>
        <v>São João de Meriti</v>
      </c>
      <c r="F11" s="5"/>
    </row>
    <row r="12" spans="1:6">
      <c r="A12" t="s">
        <v>155</v>
      </c>
      <c r="C12" t="s">
        <v>581</v>
      </c>
      <c r="D12" t="str">
        <f t="shared" si="1"/>
        <v>RJ03: Baixadas Litorâneas</v>
      </c>
      <c r="E12" s="5" t="str">
        <f t="shared" si="0"/>
        <v>Araruama</v>
      </c>
      <c r="F12" s="5"/>
    </row>
    <row r="13" spans="1:6">
      <c r="A13" t="s">
        <v>119</v>
      </c>
      <c r="C13" t="s">
        <v>581</v>
      </c>
      <c r="D13" t="str">
        <f t="shared" si="1"/>
        <v/>
      </c>
      <c r="E13" s="5" t="str">
        <f t="shared" si="0"/>
        <v>Armação dos Búzios</v>
      </c>
      <c r="F13" s="5"/>
    </row>
    <row r="14" spans="1:6">
      <c r="A14" t="s">
        <v>120</v>
      </c>
      <c r="C14" t="s">
        <v>581</v>
      </c>
      <c r="D14" t="str">
        <f t="shared" si="1"/>
        <v/>
      </c>
      <c r="E14" s="5" t="str">
        <f t="shared" si="0"/>
        <v>Arraial do Cabo</v>
      </c>
      <c r="F14" s="5"/>
    </row>
    <row r="15" spans="1:6">
      <c r="A15" t="s">
        <v>156</v>
      </c>
      <c r="C15" t="s">
        <v>581</v>
      </c>
      <c r="D15" t="str">
        <f t="shared" si="1"/>
        <v/>
      </c>
      <c r="E15" s="5" t="str">
        <f t="shared" si="0"/>
        <v>Cabo Frio</v>
      </c>
      <c r="F15" s="5"/>
    </row>
    <row r="16" spans="1:6">
      <c r="A16" t="s">
        <v>152</v>
      </c>
      <c r="C16" t="s">
        <v>581</v>
      </c>
      <c r="D16" t="str">
        <f t="shared" si="1"/>
        <v/>
      </c>
      <c r="E16" s="5" t="str">
        <f t="shared" si="0"/>
        <v>Casimiro de Abreu</v>
      </c>
      <c r="F16" s="5"/>
    </row>
    <row r="17" spans="1:6">
      <c r="A17" t="s">
        <v>121</v>
      </c>
      <c r="C17" t="s">
        <v>581</v>
      </c>
      <c r="D17" t="str">
        <f t="shared" si="1"/>
        <v/>
      </c>
      <c r="E17" s="5" t="str">
        <f t="shared" si="0"/>
        <v>Iguaba Grande</v>
      </c>
      <c r="F17" s="5"/>
    </row>
    <row r="18" spans="1:6">
      <c r="A18" t="s">
        <v>153</v>
      </c>
      <c r="C18" t="s">
        <v>581</v>
      </c>
      <c r="D18" t="str">
        <f t="shared" si="1"/>
        <v/>
      </c>
      <c r="E18" s="5" t="str">
        <f t="shared" si="0"/>
        <v>Rio das Ostras</v>
      </c>
      <c r="F18" s="5"/>
    </row>
    <row r="19" spans="1:6">
      <c r="A19" t="s">
        <v>157</v>
      </c>
      <c r="C19" t="s">
        <v>581</v>
      </c>
      <c r="D19" t="str">
        <f t="shared" si="1"/>
        <v/>
      </c>
      <c r="E19" s="5" t="str">
        <f t="shared" si="0"/>
        <v>São Pedro da Aldeia</v>
      </c>
      <c r="F19" s="5"/>
    </row>
    <row r="20" spans="1:6">
      <c r="A20" t="s">
        <v>158</v>
      </c>
      <c r="C20" t="s">
        <v>581</v>
      </c>
      <c r="D20" t="str">
        <f t="shared" si="1"/>
        <v/>
      </c>
      <c r="E20" s="5" t="str">
        <f t="shared" si="0"/>
        <v>Saquarema</v>
      </c>
      <c r="F20" s="5"/>
    </row>
    <row r="21" spans="1:6">
      <c r="A21" t="s">
        <v>154</v>
      </c>
      <c r="C21" t="s">
        <v>581</v>
      </c>
      <c r="D21" t="str">
        <f t="shared" si="1"/>
        <v/>
      </c>
      <c r="E21" s="5" t="str">
        <f t="shared" si="0"/>
        <v>Silva Jardim</v>
      </c>
      <c r="F21" s="5"/>
    </row>
    <row r="22" spans="1:6">
      <c r="A22" t="s">
        <v>178</v>
      </c>
      <c r="C22" t="s">
        <v>582</v>
      </c>
      <c r="D22" t="str">
        <f t="shared" si="1"/>
        <v>RJ04: Centro e Noroeste Fluminense</v>
      </c>
      <c r="E22" s="5" t="str">
        <f t="shared" si="0"/>
        <v>Aperibé</v>
      </c>
      <c r="F22" s="5"/>
    </row>
    <row r="23" spans="1:6">
      <c r="A23" t="s">
        <v>168</v>
      </c>
      <c r="C23" t="s">
        <v>582</v>
      </c>
      <c r="D23" t="str">
        <f t="shared" si="1"/>
        <v/>
      </c>
      <c r="E23" s="5" t="str">
        <f t="shared" si="0"/>
        <v>Areal</v>
      </c>
      <c r="F23" s="5"/>
    </row>
    <row r="24" spans="1:6">
      <c r="A24" t="s">
        <v>164</v>
      </c>
      <c r="C24" t="s">
        <v>582</v>
      </c>
      <c r="D24" t="str">
        <f t="shared" si="1"/>
        <v/>
      </c>
      <c r="E24" s="5" t="str">
        <f t="shared" si="0"/>
        <v>Bom Jardim</v>
      </c>
      <c r="F24" s="5"/>
    </row>
    <row r="25" spans="1:6">
      <c r="A25" t="s">
        <v>172</v>
      </c>
      <c r="C25" t="s">
        <v>582</v>
      </c>
      <c r="D25" t="str">
        <f t="shared" si="1"/>
        <v/>
      </c>
      <c r="E25" s="5" t="str">
        <f t="shared" si="0"/>
        <v>Bom Jesus do Itabapoana</v>
      </c>
      <c r="F25" s="5"/>
    </row>
    <row r="26" spans="1:6">
      <c r="A26" t="s">
        <v>179</v>
      </c>
      <c r="C26" t="s">
        <v>582</v>
      </c>
      <c r="D26" t="str">
        <f t="shared" si="1"/>
        <v/>
      </c>
      <c r="E26" s="5" t="str">
        <f t="shared" si="0"/>
        <v>Cambuci</v>
      </c>
      <c r="F26" s="5"/>
    </row>
    <row r="27" spans="1:6">
      <c r="A27" t="s">
        <v>160</v>
      </c>
      <c r="C27" t="s">
        <v>582</v>
      </c>
      <c r="D27" t="str">
        <f t="shared" si="1"/>
        <v/>
      </c>
      <c r="E27" s="5" t="str">
        <f t="shared" si="0"/>
        <v>Cantagalo</v>
      </c>
      <c r="F27" s="5"/>
    </row>
    <row r="28" spans="1:6">
      <c r="A28" t="s">
        <v>161</v>
      </c>
      <c r="C28" t="s">
        <v>582</v>
      </c>
      <c r="D28" t="str">
        <f t="shared" si="1"/>
        <v/>
      </c>
      <c r="E28" s="5" t="str">
        <f t="shared" si="0"/>
        <v>Carmo</v>
      </c>
      <c r="F28" s="5"/>
    </row>
    <row r="29" spans="1:6">
      <c r="A29" t="s">
        <v>169</v>
      </c>
      <c r="C29" t="s">
        <v>582</v>
      </c>
      <c r="D29" t="str">
        <f t="shared" si="1"/>
        <v/>
      </c>
      <c r="E29" s="5" t="str">
        <f t="shared" si="0"/>
        <v>Comendador Levy Gasparian</v>
      </c>
      <c r="F29" s="5"/>
    </row>
    <row r="30" spans="1:6">
      <c r="A30" t="s">
        <v>162</v>
      </c>
      <c r="C30" t="s">
        <v>582</v>
      </c>
      <c r="D30" t="str">
        <f t="shared" si="1"/>
        <v/>
      </c>
      <c r="E30" s="5" t="str">
        <f t="shared" si="0"/>
        <v>Cordeiro</v>
      </c>
      <c r="F30" s="5"/>
    </row>
    <row r="31" spans="1:6">
      <c r="A31" t="s">
        <v>165</v>
      </c>
      <c r="C31" t="s">
        <v>582</v>
      </c>
      <c r="D31" t="str">
        <f t="shared" si="1"/>
        <v/>
      </c>
      <c r="E31" s="5" t="str">
        <f t="shared" si="0"/>
        <v>Duas Barras</v>
      </c>
      <c r="F31" s="5"/>
    </row>
    <row r="32" spans="1:6">
      <c r="A32" t="s">
        <v>173</v>
      </c>
      <c r="C32" t="s">
        <v>582</v>
      </c>
      <c r="D32" t="str">
        <f t="shared" si="1"/>
        <v/>
      </c>
      <c r="E32" s="5" t="str">
        <f t="shared" si="0"/>
        <v>Italva</v>
      </c>
      <c r="F32" s="5"/>
    </row>
    <row r="33" spans="1:6">
      <c r="A33" t="s">
        <v>180</v>
      </c>
      <c r="C33" t="s">
        <v>582</v>
      </c>
      <c r="D33" t="str">
        <f t="shared" si="1"/>
        <v/>
      </c>
      <c r="E33" s="5" t="str">
        <f t="shared" si="0"/>
        <v>Itaocara</v>
      </c>
      <c r="F33" s="5"/>
    </row>
    <row r="34" spans="1:6">
      <c r="A34" t="s">
        <v>135</v>
      </c>
      <c r="C34" t="s">
        <v>582</v>
      </c>
      <c r="D34" t="str">
        <f t="shared" si="1"/>
        <v/>
      </c>
      <c r="E34" s="5" t="str">
        <f t="shared" si="0"/>
        <v>Itaperuna</v>
      </c>
      <c r="F34" s="5"/>
    </row>
    <row r="35" spans="1:6">
      <c r="A35" t="s">
        <v>174</v>
      </c>
      <c r="C35" t="s">
        <v>582</v>
      </c>
      <c r="D35" t="str">
        <f t="shared" si="1"/>
        <v/>
      </c>
      <c r="E35" s="5" t="str">
        <f t="shared" si="0"/>
        <v>Laje do Muriaé</v>
      </c>
      <c r="F35" s="5"/>
    </row>
    <row r="36" spans="1:6">
      <c r="A36" t="s">
        <v>163</v>
      </c>
      <c r="C36" t="s">
        <v>582</v>
      </c>
      <c r="D36" t="str">
        <f t="shared" si="1"/>
        <v/>
      </c>
      <c r="E36" s="5" t="str">
        <f t="shared" si="0"/>
        <v>Macuco</v>
      </c>
      <c r="F36" s="5"/>
    </row>
    <row r="37" spans="1:6">
      <c r="A37" t="s">
        <v>181</v>
      </c>
      <c r="C37" t="s">
        <v>582</v>
      </c>
      <c r="D37" t="str">
        <f t="shared" si="1"/>
        <v/>
      </c>
      <c r="E37" s="5" t="str">
        <f t="shared" si="0"/>
        <v>Miracema</v>
      </c>
      <c r="F37" s="5"/>
    </row>
    <row r="38" spans="1:6">
      <c r="A38" t="s">
        <v>175</v>
      </c>
      <c r="C38" t="s">
        <v>582</v>
      </c>
      <c r="D38" t="str">
        <f t="shared" si="1"/>
        <v/>
      </c>
      <c r="E38" s="5" t="str">
        <f t="shared" si="0"/>
        <v>Natividade</v>
      </c>
      <c r="F38" s="5"/>
    </row>
    <row r="39" spans="1:6">
      <c r="A39" t="s">
        <v>134</v>
      </c>
      <c r="C39" t="s">
        <v>582</v>
      </c>
      <c r="D39" t="str">
        <f t="shared" si="1"/>
        <v/>
      </c>
      <c r="E39" s="5" t="str">
        <f t="shared" si="0"/>
        <v>Nova Friburgo</v>
      </c>
      <c r="F39" s="5"/>
    </row>
    <row r="40" spans="1:6">
      <c r="A40" t="s">
        <v>170</v>
      </c>
      <c r="C40" t="s">
        <v>582</v>
      </c>
      <c r="D40" t="str">
        <f t="shared" si="1"/>
        <v/>
      </c>
      <c r="E40" s="5" t="str">
        <f t="shared" si="0"/>
        <v>Paraíba do Sul</v>
      </c>
      <c r="F40" s="5"/>
    </row>
    <row r="41" spans="1:6">
      <c r="A41" t="s">
        <v>176</v>
      </c>
      <c r="C41" t="s">
        <v>582</v>
      </c>
      <c r="D41" t="str">
        <f t="shared" si="1"/>
        <v/>
      </c>
      <c r="E41" s="5" t="str">
        <f t="shared" si="0"/>
        <v>Porciúncula</v>
      </c>
      <c r="F41" s="5"/>
    </row>
    <row r="42" spans="1:6">
      <c r="A42" t="s">
        <v>140</v>
      </c>
      <c r="C42" t="s">
        <v>582</v>
      </c>
      <c r="D42" t="str">
        <f t="shared" si="1"/>
        <v/>
      </c>
      <c r="E42" s="5" t="str">
        <f t="shared" si="0"/>
        <v>Santa Maria Madalena</v>
      </c>
      <c r="F42" s="5"/>
    </row>
    <row r="43" spans="1:6">
      <c r="A43" t="s">
        <v>139</v>
      </c>
      <c r="C43" t="s">
        <v>582</v>
      </c>
      <c r="D43" t="str">
        <f t="shared" si="1"/>
        <v/>
      </c>
      <c r="E43" s="5" t="str">
        <f t="shared" si="0"/>
        <v>Santo Antônio de Pádua</v>
      </c>
      <c r="F43" s="5"/>
    </row>
    <row r="44" spans="1:6">
      <c r="A44" t="s">
        <v>182</v>
      </c>
      <c r="C44" t="s">
        <v>582</v>
      </c>
      <c r="D44" t="str">
        <f t="shared" si="1"/>
        <v/>
      </c>
      <c r="E44" s="5" t="str">
        <f t="shared" si="0"/>
        <v>São José de Ubá</v>
      </c>
      <c r="F44" s="5"/>
    </row>
    <row r="45" spans="1:6">
      <c r="A45" t="s">
        <v>124</v>
      </c>
      <c r="C45" t="s">
        <v>582</v>
      </c>
      <c r="D45" t="str">
        <f t="shared" si="1"/>
        <v/>
      </c>
      <c r="E45" s="5" t="str">
        <f t="shared" si="0"/>
        <v>São Sebastião do Alto</v>
      </c>
      <c r="F45" s="5"/>
    </row>
    <row r="46" spans="1:6">
      <c r="A46" t="s">
        <v>171</v>
      </c>
      <c r="C46" t="s">
        <v>582</v>
      </c>
      <c r="D46" t="str">
        <f t="shared" si="1"/>
        <v/>
      </c>
      <c r="E46" s="5" t="str">
        <f t="shared" si="0"/>
        <v>Sapucaia</v>
      </c>
      <c r="F46" s="5"/>
    </row>
    <row r="47" spans="1:6">
      <c r="A47" t="s">
        <v>166</v>
      </c>
      <c r="C47" t="s">
        <v>582</v>
      </c>
      <c r="D47" t="str">
        <f t="shared" si="1"/>
        <v/>
      </c>
      <c r="E47" s="5" t="str">
        <f t="shared" si="0"/>
        <v>Sumidouro</v>
      </c>
      <c r="F47" s="5"/>
    </row>
    <row r="48" spans="1:6">
      <c r="A48" t="s">
        <v>167</v>
      </c>
      <c r="C48" t="s">
        <v>582</v>
      </c>
      <c r="D48" t="str">
        <f t="shared" si="1"/>
        <v/>
      </c>
      <c r="E48" s="5" t="str">
        <f t="shared" si="0"/>
        <v>Trajano de Moraes</v>
      </c>
      <c r="F48" s="5"/>
    </row>
    <row r="49" spans="1:6">
      <c r="A49" t="s">
        <v>138</v>
      </c>
      <c r="C49" t="s">
        <v>582</v>
      </c>
      <c r="D49" t="str">
        <f t="shared" si="1"/>
        <v/>
      </c>
      <c r="E49" s="5" t="str">
        <f t="shared" si="0"/>
        <v>Três Rios</v>
      </c>
      <c r="F49" s="5"/>
    </row>
    <row r="50" spans="1:6">
      <c r="A50" t="s">
        <v>177</v>
      </c>
      <c r="C50" t="s">
        <v>582</v>
      </c>
      <c r="D50" t="str">
        <f t="shared" si="1"/>
        <v/>
      </c>
      <c r="E50" s="5" t="str">
        <f t="shared" si="0"/>
        <v>Varre-Sai</v>
      </c>
      <c r="F50" s="5"/>
    </row>
    <row r="51" spans="1:6">
      <c r="A51" t="s">
        <v>130</v>
      </c>
      <c r="B51" t="s">
        <v>244</v>
      </c>
      <c r="C51" t="s">
        <v>583</v>
      </c>
      <c r="D51" t="str">
        <f t="shared" si="1"/>
        <v>RJ05: CRJ-Bangu/Realengo</v>
      </c>
      <c r="E51" s="5" t="str">
        <f t="shared" si="0"/>
        <v>Rio de Janeiro</v>
      </c>
      <c r="F51" s="5" t="str">
        <f t="shared" ref="F51:F82" si="2">B51</f>
        <v>Bangu</v>
      </c>
    </row>
    <row r="52" spans="1:6">
      <c r="A52" t="s">
        <v>130</v>
      </c>
      <c r="B52" t="s">
        <v>337</v>
      </c>
      <c r="C52" t="s">
        <v>583</v>
      </c>
      <c r="D52" t="str">
        <f t="shared" si="1"/>
        <v/>
      </c>
      <c r="E52" s="5" t="str">
        <f t="shared" si="0"/>
        <v>Rio de Janeiro</v>
      </c>
      <c r="F52" s="5" t="str">
        <f t="shared" si="2"/>
        <v>Campo dos Afonsos</v>
      </c>
    </row>
    <row r="53" spans="1:6">
      <c r="A53" t="s">
        <v>130</v>
      </c>
      <c r="B53" t="s">
        <v>335</v>
      </c>
      <c r="C53" t="s">
        <v>583</v>
      </c>
      <c r="D53" t="str">
        <f t="shared" si="1"/>
        <v/>
      </c>
      <c r="E53" s="5" t="str">
        <f t="shared" si="0"/>
        <v>Rio de Janeiro</v>
      </c>
      <c r="F53" s="5" t="str">
        <f t="shared" si="2"/>
        <v>Deodoro</v>
      </c>
    </row>
    <row r="54" spans="1:6">
      <c r="A54" t="s">
        <v>130</v>
      </c>
      <c r="B54" t="s">
        <v>285</v>
      </c>
      <c r="C54" t="s">
        <v>583</v>
      </c>
      <c r="D54" t="str">
        <f t="shared" si="1"/>
        <v/>
      </c>
      <c r="E54" s="5" t="str">
        <f t="shared" si="0"/>
        <v>Rio de Janeiro</v>
      </c>
      <c r="F54" s="5" t="str">
        <f t="shared" si="2"/>
        <v>Gericinó</v>
      </c>
    </row>
    <row r="55" spans="1:6">
      <c r="A55" t="s">
        <v>130</v>
      </c>
      <c r="B55" t="s">
        <v>338</v>
      </c>
      <c r="C55" t="s">
        <v>583</v>
      </c>
      <c r="D55" t="str">
        <f t="shared" si="1"/>
        <v/>
      </c>
      <c r="E55" s="5" t="str">
        <f t="shared" si="0"/>
        <v>Rio de Janeiro</v>
      </c>
      <c r="F55" s="5" t="str">
        <f t="shared" si="2"/>
        <v>Jardim Sulacap</v>
      </c>
    </row>
    <row r="56" spans="1:6">
      <c r="A56" t="s">
        <v>130</v>
      </c>
      <c r="B56" t="s">
        <v>339</v>
      </c>
      <c r="C56" t="s">
        <v>583</v>
      </c>
      <c r="D56" t="str">
        <f t="shared" si="1"/>
        <v/>
      </c>
      <c r="E56" s="5" t="str">
        <f t="shared" si="0"/>
        <v>Rio de Janeiro</v>
      </c>
      <c r="F56" s="5" t="str">
        <f t="shared" si="2"/>
        <v>Magalhães Bastos</v>
      </c>
    </row>
    <row r="57" spans="1:6">
      <c r="A57" t="s">
        <v>130</v>
      </c>
      <c r="B57" t="s">
        <v>283</v>
      </c>
      <c r="C57" t="s">
        <v>583</v>
      </c>
      <c r="D57" t="str">
        <f t="shared" si="1"/>
        <v/>
      </c>
      <c r="E57" s="5" t="str">
        <f t="shared" si="0"/>
        <v>Rio de Janeiro</v>
      </c>
      <c r="F57" s="5" t="str">
        <f t="shared" si="2"/>
        <v>Padre Miguel</v>
      </c>
    </row>
    <row r="58" spans="1:6">
      <c r="A58" t="s">
        <v>130</v>
      </c>
      <c r="B58" t="s">
        <v>258</v>
      </c>
      <c r="C58" t="s">
        <v>583</v>
      </c>
      <c r="D58" t="str">
        <f t="shared" si="1"/>
        <v/>
      </c>
      <c r="E58" s="5" t="str">
        <f t="shared" si="0"/>
        <v>Rio de Janeiro</v>
      </c>
      <c r="F58" s="5" t="str">
        <f t="shared" si="2"/>
        <v>Realengo</v>
      </c>
    </row>
    <row r="59" spans="1:6">
      <c r="A59" t="s">
        <v>130</v>
      </c>
      <c r="B59" t="s">
        <v>284</v>
      </c>
      <c r="C59" t="s">
        <v>583</v>
      </c>
      <c r="D59" t="str">
        <f t="shared" si="1"/>
        <v/>
      </c>
      <c r="E59" s="5" t="str">
        <f t="shared" si="0"/>
        <v>Rio de Janeiro</v>
      </c>
      <c r="F59" s="5" t="str">
        <f t="shared" si="2"/>
        <v>Senador Camará</v>
      </c>
    </row>
    <row r="60" spans="1:6">
      <c r="A60" t="s">
        <v>130</v>
      </c>
      <c r="B60" t="s">
        <v>336</v>
      </c>
      <c r="C60" t="s">
        <v>583</v>
      </c>
      <c r="D60" t="str">
        <f t="shared" si="1"/>
        <v/>
      </c>
      <c r="E60" s="5" t="str">
        <f t="shared" si="0"/>
        <v>Rio de Janeiro</v>
      </c>
      <c r="F60" s="5" t="str">
        <f t="shared" si="2"/>
        <v>Vila Militar</v>
      </c>
    </row>
    <row r="61" spans="1:6">
      <c r="A61" t="s">
        <v>130</v>
      </c>
      <c r="B61" t="s">
        <v>443</v>
      </c>
      <c r="C61" t="s">
        <v>584</v>
      </c>
      <c r="D61" t="str">
        <f t="shared" si="1"/>
        <v>RJ06: CRJ-Barra/Santa Cruz</v>
      </c>
      <c r="E61" s="5" t="str">
        <f t="shared" si="0"/>
        <v>Rio de Janeiro</v>
      </c>
      <c r="F61" s="5" t="str">
        <f t="shared" si="2"/>
        <v>Alto da Boa Vista</v>
      </c>
    </row>
    <row r="62" spans="1:6">
      <c r="A62" t="s">
        <v>130</v>
      </c>
      <c r="B62" t="s">
        <v>292</v>
      </c>
      <c r="C62" t="s">
        <v>584</v>
      </c>
      <c r="D62" t="str">
        <f t="shared" si="1"/>
        <v/>
      </c>
      <c r="E62" s="5" t="str">
        <f t="shared" si="0"/>
        <v>Rio de Janeiro</v>
      </c>
      <c r="F62" s="5" t="str">
        <f t="shared" si="2"/>
        <v>Barra da Tijuca</v>
      </c>
    </row>
    <row r="63" spans="1:6">
      <c r="A63" t="s">
        <v>130</v>
      </c>
      <c r="B63" t="s">
        <v>302</v>
      </c>
      <c r="C63" t="s">
        <v>584</v>
      </c>
      <c r="D63" t="str">
        <f t="shared" si="1"/>
        <v/>
      </c>
      <c r="E63" s="5" t="str">
        <f t="shared" si="0"/>
        <v>Rio de Janeiro</v>
      </c>
      <c r="F63" s="5" t="str">
        <f t="shared" si="2"/>
        <v>Barra de Guaratiba</v>
      </c>
    </row>
    <row r="64" spans="1:6">
      <c r="A64" t="s">
        <v>130</v>
      </c>
      <c r="B64" t="s">
        <v>296</v>
      </c>
      <c r="C64" t="s">
        <v>584</v>
      </c>
      <c r="D64" t="str">
        <f t="shared" si="1"/>
        <v/>
      </c>
      <c r="E64" s="5" t="str">
        <f t="shared" si="0"/>
        <v>Rio de Janeiro</v>
      </c>
      <c r="F64" s="5" t="str">
        <f t="shared" si="2"/>
        <v>Camorim</v>
      </c>
    </row>
    <row r="65" spans="1:6">
      <c r="A65" t="s">
        <v>130</v>
      </c>
      <c r="B65" t="s">
        <v>300</v>
      </c>
      <c r="C65" t="s">
        <v>584</v>
      </c>
      <c r="D65" t="str">
        <f t="shared" si="1"/>
        <v/>
      </c>
      <c r="E65" s="5" t="str">
        <f t="shared" si="0"/>
        <v>Rio de Janeiro</v>
      </c>
      <c r="F65" s="5" t="str">
        <f t="shared" si="2"/>
        <v>Grumari</v>
      </c>
    </row>
    <row r="66" spans="1:6">
      <c r="A66" t="s">
        <v>130</v>
      </c>
      <c r="B66" t="s">
        <v>301</v>
      </c>
      <c r="C66" t="s">
        <v>584</v>
      </c>
      <c r="D66" t="str">
        <f t="shared" si="1"/>
        <v/>
      </c>
      <c r="E66" s="5" t="str">
        <f t="shared" ref="E66:E129" si="3">A66</f>
        <v>Rio de Janeiro</v>
      </c>
      <c r="F66" s="5" t="str">
        <f t="shared" si="2"/>
        <v>Guaratiba</v>
      </c>
    </row>
    <row r="67" spans="1:6">
      <c r="A67" t="s">
        <v>130</v>
      </c>
      <c r="B67" t="s">
        <v>293</v>
      </c>
      <c r="C67" t="s">
        <v>584</v>
      </c>
      <c r="D67" t="str">
        <f t="shared" si="1"/>
        <v/>
      </c>
      <c r="E67" s="5" t="str">
        <f t="shared" si="3"/>
        <v>Rio de Janeiro</v>
      </c>
      <c r="F67" s="5" t="str">
        <f t="shared" si="2"/>
        <v>Itanhangá</v>
      </c>
    </row>
    <row r="68" spans="1:6">
      <c r="A68" t="s">
        <v>130</v>
      </c>
      <c r="B68" t="s">
        <v>291</v>
      </c>
      <c r="C68" t="s">
        <v>584</v>
      </c>
      <c r="D68" t="str">
        <f t="shared" ref="D68:D131" si="4">IF(C67=C68,"",C68)</f>
        <v/>
      </c>
      <c r="E68" s="5" t="str">
        <f t="shared" si="3"/>
        <v>Rio de Janeiro</v>
      </c>
      <c r="F68" s="5" t="str">
        <f t="shared" si="2"/>
        <v>Joá</v>
      </c>
    </row>
    <row r="69" spans="1:6">
      <c r="A69" t="s">
        <v>130</v>
      </c>
      <c r="B69" t="s">
        <v>408</v>
      </c>
      <c r="C69" t="s">
        <v>584</v>
      </c>
      <c r="D69" t="str">
        <f t="shared" si="4"/>
        <v/>
      </c>
      <c r="E69" s="5" t="str">
        <f t="shared" si="3"/>
        <v>Rio de Janeiro</v>
      </c>
      <c r="F69" s="5" t="str">
        <f t="shared" si="2"/>
        <v>Paciência</v>
      </c>
    </row>
    <row r="70" spans="1:6">
      <c r="A70" t="s">
        <v>130</v>
      </c>
      <c r="B70" t="s">
        <v>303</v>
      </c>
      <c r="C70" t="s">
        <v>584</v>
      </c>
      <c r="D70" t="str">
        <f t="shared" si="4"/>
        <v/>
      </c>
      <c r="E70" s="5" t="str">
        <f t="shared" si="3"/>
        <v>Rio de Janeiro</v>
      </c>
      <c r="F70" s="5" t="str">
        <f t="shared" si="2"/>
        <v>Pedra de Guaratiba</v>
      </c>
    </row>
    <row r="71" spans="1:6">
      <c r="A71" t="s">
        <v>130</v>
      </c>
      <c r="B71" t="s">
        <v>299</v>
      </c>
      <c r="C71" t="s">
        <v>584</v>
      </c>
      <c r="D71" t="str">
        <f t="shared" si="4"/>
        <v/>
      </c>
      <c r="E71" s="5" t="str">
        <f t="shared" si="3"/>
        <v>Rio de Janeiro</v>
      </c>
      <c r="F71" s="5" t="str">
        <f t="shared" si="2"/>
        <v>Recreio dos Bandeirantes</v>
      </c>
    </row>
    <row r="72" spans="1:6">
      <c r="A72" t="s">
        <v>130</v>
      </c>
      <c r="B72" t="s">
        <v>271</v>
      </c>
      <c r="C72" t="s">
        <v>584</v>
      </c>
      <c r="D72" t="str">
        <f t="shared" si="4"/>
        <v/>
      </c>
      <c r="E72" s="5" t="str">
        <f t="shared" si="3"/>
        <v>Rio de Janeiro</v>
      </c>
      <c r="F72" s="5" t="str">
        <f t="shared" si="2"/>
        <v>Santa Cruz</v>
      </c>
    </row>
    <row r="73" spans="1:6">
      <c r="A73" t="s">
        <v>130</v>
      </c>
      <c r="B73" t="s">
        <v>409</v>
      </c>
      <c r="C73" t="s">
        <v>584</v>
      </c>
      <c r="D73" t="str">
        <f t="shared" si="4"/>
        <v/>
      </c>
      <c r="E73" s="5" t="str">
        <f t="shared" si="3"/>
        <v>Rio de Janeiro</v>
      </c>
      <c r="F73" s="5" t="str">
        <f t="shared" si="2"/>
        <v>Sepetiba</v>
      </c>
    </row>
    <row r="74" spans="1:6">
      <c r="A74" t="s">
        <v>130</v>
      </c>
      <c r="B74" t="s">
        <v>298</v>
      </c>
      <c r="C74" t="s">
        <v>584</v>
      </c>
      <c r="D74" t="str">
        <f t="shared" si="4"/>
        <v/>
      </c>
      <c r="E74" s="5" t="str">
        <f t="shared" si="3"/>
        <v>Rio de Janeiro</v>
      </c>
      <c r="F74" s="5" t="str">
        <f t="shared" si="2"/>
        <v>Vargem Grande</v>
      </c>
    </row>
    <row r="75" spans="1:6">
      <c r="A75" t="s">
        <v>130</v>
      </c>
      <c r="B75" t="s">
        <v>297</v>
      </c>
      <c r="C75" t="s">
        <v>584</v>
      </c>
      <c r="D75" t="str">
        <f t="shared" si="4"/>
        <v/>
      </c>
      <c r="E75" s="5" t="str">
        <f t="shared" si="3"/>
        <v>Rio de Janeiro</v>
      </c>
      <c r="F75" s="5" t="str">
        <f t="shared" si="2"/>
        <v>Vargem Pequena</v>
      </c>
    </row>
    <row r="76" spans="1:6">
      <c r="A76" t="s">
        <v>130</v>
      </c>
      <c r="B76" t="s">
        <v>250</v>
      </c>
      <c r="C76" t="s">
        <v>585</v>
      </c>
      <c r="D76" t="str">
        <f t="shared" si="4"/>
        <v>RJ07: CRJ-Campo Grande</v>
      </c>
      <c r="E76" s="5" t="str">
        <f t="shared" si="3"/>
        <v>Rio de Janeiro</v>
      </c>
      <c r="F76" s="5" t="str">
        <f t="shared" si="2"/>
        <v>Campo Grande</v>
      </c>
    </row>
    <row r="77" spans="1:6">
      <c r="A77" t="s">
        <v>130</v>
      </c>
      <c r="B77" t="s">
        <v>307</v>
      </c>
      <c r="C77" t="s">
        <v>585</v>
      </c>
      <c r="D77" t="str">
        <f t="shared" si="4"/>
        <v/>
      </c>
      <c r="E77" s="5" t="str">
        <f t="shared" si="3"/>
        <v>Rio de Janeiro</v>
      </c>
      <c r="F77" s="5" t="str">
        <f t="shared" si="2"/>
        <v>Cosmos</v>
      </c>
    </row>
    <row r="78" spans="1:6">
      <c r="A78" t="s">
        <v>130</v>
      </c>
      <c r="B78" t="s">
        <v>306</v>
      </c>
      <c r="C78" t="s">
        <v>585</v>
      </c>
      <c r="D78" t="str">
        <f t="shared" si="4"/>
        <v/>
      </c>
      <c r="E78" s="5" t="str">
        <f t="shared" si="3"/>
        <v>Rio de Janeiro</v>
      </c>
      <c r="F78" s="5" t="str">
        <f t="shared" si="2"/>
        <v>Inhoaíba</v>
      </c>
    </row>
    <row r="79" spans="1:6">
      <c r="A79" t="s">
        <v>130</v>
      </c>
      <c r="B79" t="s">
        <v>304</v>
      </c>
      <c r="C79" t="s">
        <v>585</v>
      </c>
      <c r="D79" t="str">
        <f t="shared" si="4"/>
        <v/>
      </c>
      <c r="E79" s="5" t="str">
        <f t="shared" si="3"/>
        <v>Rio de Janeiro</v>
      </c>
      <c r="F79" s="5" t="str">
        <f t="shared" si="2"/>
        <v>Santíssimo</v>
      </c>
    </row>
    <row r="80" spans="1:6">
      <c r="A80" t="s">
        <v>130</v>
      </c>
      <c r="B80" t="s">
        <v>305</v>
      </c>
      <c r="C80" t="s">
        <v>585</v>
      </c>
      <c r="D80" t="str">
        <f t="shared" si="4"/>
        <v/>
      </c>
      <c r="E80" s="5" t="str">
        <f t="shared" si="3"/>
        <v>Rio de Janeiro</v>
      </c>
      <c r="F80" s="5" t="str">
        <f t="shared" si="2"/>
        <v>Senador Vasconcelos</v>
      </c>
    </row>
    <row r="81" spans="1:6">
      <c r="A81" t="s">
        <v>130</v>
      </c>
      <c r="B81" t="s">
        <v>348</v>
      </c>
      <c r="C81" t="s">
        <v>586</v>
      </c>
      <c r="D81" t="str">
        <f t="shared" si="4"/>
        <v>RJ08: CRJ-Inhaúma/Ilha/Ramos</v>
      </c>
      <c r="E81" s="5" t="str">
        <f t="shared" si="3"/>
        <v>Rio de Janeiro</v>
      </c>
      <c r="F81" s="5" t="str">
        <f t="shared" si="2"/>
        <v>Bancários</v>
      </c>
    </row>
    <row r="82" spans="1:6">
      <c r="A82" t="s">
        <v>130</v>
      </c>
      <c r="B82" t="s">
        <v>406</v>
      </c>
      <c r="C82" t="s">
        <v>586</v>
      </c>
      <c r="D82" t="str">
        <f t="shared" si="4"/>
        <v/>
      </c>
      <c r="E82" s="5" t="str">
        <f t="shared" si="3"/>
        <v>Rio de Janeiro</v>
      </c>
      <c r="F82" s="5" t="str">
        <f t="shared" si="2"/>
        <v>Bonsucesso</v>
      </c>
    </row>
    <row r="83" spans="1:6">
      <c r="A83" t="s">
        <v>130</v>
      </c>
      <c r="B83" t="s">
        <v>344</v>
      </c>
      <c r="C83" t="s">
        <v>586</v>
      </c>
      <c r="D83" t="str">
        <f t="shared" si="4"/>
        <v/>
      </c>
      <c r="E83" s="5" t="str">
        <f t="shared" si="3"/>
        <v>Rio de Janeiro</v>
      </c>
      <c r="F83" s="5" t="str">
        <f t="shared" ref="F83:F114" si="5">B83</f>
        <v>Cacuia</v>
      </c>
    </row>
    <row r="84" spans="1:6">
      <c r="A84" t="s">
        <v>130</v>
      </c>
      <c r="B84" t="s">
        <v>356</v>
      </c>
      <c r="C84" t="s">
        <v>586</v>
      </c>
      <c r="D84" t="str">
        <f t="shared" si="4"/>
        <v/>
      </c>
      <c r="E84" s="5" t="str">
        <f t="shared" si="3"/>
        <v>Rio de Janeiro</v>
      </c>
      <c r="F84" s="5" t="str">
        <f t="shared" si="5"/>
        <v>Cidade Universitária</v>
      </c>
    </row>
    <row r="85" spans="1:6">
      <c r="A85" t="s">
        <v>130</v>
      </c>
      <c r="B85" t="s">
        <v>347</v>
      </c>
      <c r="C85" t="s">
        <v>586</v>
      </c>
      <c r="D85" t="str">
        <f t="shared" si="4"/>
        <v/>
      </c>
      <c r="E85" s="5" t="str">
        <f t="shared" si="3"/>
        <v>Rio de Janeiro</v>
      </c>
      <c r="F85" s="5" t="str">
        <f t="shared" si="5"/>
        <v>Cocotá</v>
      </c>
    </row>
    <row r="86" spans="1:6">
      <c r="A86" t="s">
        <v>130</v>
      </c>
      <c r="B86" t="s">
        <v>444</v>
      </c>
      <c r="C86" t="s">
        <v>586</v>
      </c>
      <c r="D86" t="str">
        <f t="shared" si="4"/>
        <v/>
      </c>
      <c r="E86" s="5" t="str">
        <f t="shared" si="3"/>
        <v>Rio de Janeiro</v>
      </c>
      <c r="F86" s="5" t="str">
        <f t="shared" si="5"/>
        <v>Complexo do Alemão</v>
      </c>
    </row>
    <row r="87" spans="1:6">
      <c r="A87" t="s">
        <v>130</v>
      </c>
      <c r="B87" t="s">
        <v>256</v>
      </c>
      <c r="C87" t="s">
        <v>586</v>
      </c>
      <c r="D87" t="str">
        <f t="shared" si="4"/>
        <v/>
      </c>
      <c r="E87" s="5" t="str">
        <f t="shared" si="3"/>
        <v>Rio de Janeiro</v>
      </c>
      <c r="F87" s="5" t="str">
        <f t="shared" si="5"/>
        <v>Del Castilho</v>
      </c>
    </row>
    <row r="88" spans="1:6">
      <c r="A88" t="s">
        <v>130</v>
      </c>
      <c r="B88" t="s">
        <v>445</v>
      </c>
      <c r="C88" t="s">
        <v>586</v>
      </c>
      <c r="D88" t="str">
        <f t="shared" si="4"/>
        <v/>
      </c>
      <c r="E88" s="5" t="str">
        <f t="shared" si="3"/>
        <v>Rio de Janeiro</v>
      </c>
      <c r="F88" s="5" t="str">
        <f t="shared" si="5"/>
        <v>Engenho da Rainha</v>
      </c>
    </row>
    <row r="89" spans="1:6">
      <c r="A89" t="s">
        <v>130</v>
      </c>
      <c r="B89" t="s">
        <v>446</v>
      </c>
      <c r="C89" t="s">
        <v>586</v>
      </c>
      <c r="D89" t="str">
        <f t="shared" si="4"/>
        <v/>
      </c>
      <c r="E89" s="5" t="str">
        <f t="shared" si="3"/>
        <v>Rio de Janeiro</v>
      </c>
      <c r="F89" s="5" t="str">
        <f t="shared" si="5"/>
        <v>Freguesia (ilha do Governador)</v>
      </c>
    </row>
    <row r="90" spans="1:6">
      <c r="A90" t="s">
        <v>130</v>
      </c>
      <c r="B90" t="s">
        <v>355</v>
      </c>
      <c r="C90" t="s">
        <v>586</v>
      </c>
      <c r="D90" t="str">
        <f t="shared" si="4"/>
        <v/>
      </c>
      <c r="E90" s="5" t="str">
        <f t="shared" si="3"/>
        <v>Rio de Janeiro</v>
      </c>
      <c r="F90" s="5" t="str">
        <f t="shared" si="5"/>
        <v>Galeão</v>
      </c>
    </row>
    <row r="91" spans="1:6">
      <c r="A91" t="s">
        <v>130</v>
      </c>
      <c r="B91" t="s">
        <v>329</v>
      </c>
      <c r="C91" t="s">
        <v>586</v>
      </c>
      <c r="D91" t="str">
        <f t="shared" si="4"/>
        <v/>
      </c>
      <c r="E91" s="5" t="str">
        <f t="shared" si="3"/>
        <v>Rio de Janeiro</v>
      </c>
      <c r="F91" s="5" t="str">
        <f t="shared" si="5"/>
        <v>Higienópolis</v>
      </c>
    </row>
    <row r="92" spans="1:6">
      <c r="A92" t="s">
        <v>130</v>
      </c>
      <c r="B92" t="s">
        <v>330</v>
      </c>
      <c r="C92" t="s">
        <v>586</v>
      </c>
      <c r="D92" t="str">
        <f t="shared" si="4"/>
        <v/>
      </c>
      <c r="E92" s="5" t="str">
        <f t="shared" si="3"/>
        <v>Rio de Janeiro</v>
      </c>
      <c r="F92" s="5" t="str">
        <f t="shared" si="5"/>
        <v>Inhaúma</v>
      </c>
    </row>
    <row r="93" spans="1:6">
      <c r="A93" t="s">
        <v>130</v>
      </c>
      <c r="B93" t="s">
        <v>351</v>
      </c>
      <c r="C93" t="s">
        <v>586</v>
      </c>
      <c r="D93" t="str">
        <f t="shared" si="4"/>
        <v/>
      </c>
      <c r="E93" s="5" t="str">
        <f t="shared" si="3"/>
        <v>Rio de Janeiro</v>
      </c>
      <c r="F93" s="5" t="str">
        <f t="shared" si="5"/>
        <v>Jardim Carioca</v>
      </c>
    </row>
    <row r="94" spans="1:6">
      <c r="A94" t="s">
        <v>130</v>
      </c>
      <c r="B94" t="s">
        <v>350</v>
      </c>
      <c r="C94" t="s">
        <v>586</v>
      </c>
      <c r="D94" t="str">
        <f t="shared" si="4"/>
        <v/>
      </c>
      <c r="E94" s="5" t="str">
        <f t="shared" si="3"/>
        <v>Rio de Janeiro</v>
      </c>
      <c r="F94" s="5" t="str">
        <f t="shared" si="5"/>
        <v>Jardim Guanabara</v>
      </c>
    </row>
    <row r="95" spans="1:6">
      <c r="A95" t="s">
        <v>130</v>
      </c>
      <c r="B95" t="s">
        <v>405</v>
      </c>
      <c r="C95" t="s">
        <v>586</v>
      </c>
      <c r="D95" t="str">
        <f t="shared" si="4"/>
        <v/>
      </c>
      <c r="E95" s="5" t="str">
        <f t="shared" si="3"/>
        <v>Rio de Janeiro</v>
      </c>
      <c r="F95" s="5" t="str">
        <f t="shared" si="5"/>
        <v>Manguinhos</v>
      </c>
    </row>
    <row r="96" spans="1:6">
      <c r="A96" t="s">
        <v>130</v>
      </c>
      <c r="B96" t="s">
        <v>407</v>
      </c>
      <c r="C96" t="s">
        <v>586</v>
      </c>
      <c r="D96" t="str">
        <f t="shared" si="4"/>
        <v/>
      </c>
      <c r="E96" s="5" t="str">
        <f t="shared" si="3"/>
        <v>Rio de Janeiro</v>
      </c>
      <c r="F96" s="5" t="str">
        <f t="shared" si="5"/>
        <v>Maré</v>
      </c>
    </row>
    <row r="97" spans="1:6">
      <c r="A97" t="s">
        <v>130</v>
      </c>
      <c r="B97" t="s">
        <v>447</v>
      </c>
      <c r="C97" t="s">
        <v>586</v>
      </c>
      <c r="D97" t="str">
        <f t="shared" si="4"/>
        <v/>
      </c>
      <c r="E97" s="5" t="str">
        <f t="shared" si="3"/>
        <v>Rio de Janeiro</v>
      </c>
      <c r="F97" s="5" t="str">
        <f t="shared" si="5"/>
        <v>Maria da Graça</v>
      </c>
    </row>
    <row r="98" spans="1:6">
      <c r="A98" t="s">
        <v>130</v>
      </c>
      <c r="B98" t="s">
        <v>353</v>
      </c>
      <c r="C98" t="s">
        <v>586</v>
      </c>
      <c r="D98" t="str">
        <f t="shared" si="4"/>
        <v/>
      </c>
      <c r="E98" s="5" t="str">
        <f t="shared" si="3"/>
        <v>Rio de Janeiro</v>
      </c>
      <c r="F98" s="5" t="str">
        <f t="shared" si="5"/>
        <v>Moneró</v>
      </c>
    </row>
    <row r="99" spans="1:6">
      <c r="A99" t="s">
        <v>130</v>
      </c>
      <c r="B99" t="s">
        <v>268</v>
      </c>
      <c r="C99" t="s">
        <v>586</v>
      </c>
      <c r="D99" t="str">
        <f t="shared" si="4"/>
        <v/>
      </c>
      <c r="E99" s="5" t="str">
        <f t="shared" si="3"/>
        <v>Rio de Janeiro</v>
      </c>
      <c r="F99" s="5" t="str">
        <f t="shared" si="5"/>
        <v>Olaria</v>
      </c>
    </row>
    <row r="100" spans="1:6">
      <c r="A100" t="s">
        <v>130</v>
      </c>
      <c r="B100" t="s">
        <v>340</v>
      </c>
      <c r="C100" t="s">
        <v>586</v>
      </c>
      <c r="D100" t="str">
        <f t="shared" si="4"/>
        <v/>
      </c>
      <c r="E100" s="5" t="str">
        <f t="shared" si="3"/>
        <v>Rio de Janeiro</v>
      </c>
      <c r="F100" s="5" t="str">
        <f t="shared" si="5"/>
        <v>Paquetá</v>
      </c>
    </row>
    <row r="101" spans="1:6">
      <c r="A101" t="s">
        <v>130</v>
      </c>
      <c r="B101" t="s">
        <v>345</v>
      </c>
      <c r="C101" t="s">
        <v>586</v>
      </c>
      <c r="D101" t="str">
        <f t="shared" si="4"/>
        <v/>
      </c>
      <c r="E101" s="5" t="str">
        <f t="shared" si="3"/>
        <v>Rio de Janeiro</v>
      </c>
      <c r="F101" s="5" t="str">
        <f t="shared" si="5"/>
        <v>Pitangueiras</v>
      </c>
    </row>
    <row r="102" spans="1:6">
      <c r="A102" t="s">
        <v>130</v>
      </c>
      <c r="B102" t="s">
        <v>354</v>
      </c>
      <c r="C102" t="s">
        <v>586</v>
      </c>
      <c r="D102" t="str">
        <f t="shared" si="4"/>
        <v/>
      </c>
      <c r="E102" s="5" t="str">
        <f t="shared" si="3"/>
        <v>Rio de Janeiro</v>
      </c>
      <c r="F102" s="5" t="str">
        <f t="shared" si="5"/>
        <v>Portuguesa</v>
      </c>
    </row>
    <row r="103" spans="1:6">
      <c r="A103" t="s">
        <v>130</v>
      </c>
      <c r="B103" t="s">
        <v>449</v>
      </c>
      <c r="C103" t="s">
        <v>586</v>
      </c>
      <c r="D103" t="str">
        <f t="shared" si="4"/>
        <v/>
      </c>
      <c r="E103" s="5" t="str">
        <f t="shared" si="3"/>
        <v>Rio de Janeiro</v>
      </c>
      <c r="F103" s="5" t="str">
        <f t="shared" si="5"/>
        <v>Praia da Bandeira</v>
      </c>
    </row>
    <row r="104" spans="1:6">
      <c r="A104" t="s">
        <v>130</v>
      </c>
      <c r="B104" t="s">
        <v>269</v>
      </c>
      <c r="C104" t="s">
        <v>586</v>
      </c>
      <c r="D104" t="str">
        <f t="shared" si="4"/>
        <v/>
      </c>
      <c r="E104" s="5" t="str">
        <f t="shared" si="3"/>
        <v>Rio de Janeiro</v>
      </c>
      <c r="F104" s="5" t="str">
        <f t="shared" si="5"/>
        <v>Ramos</v>
      </c>
    </row>
    <row r="105" spans="1:6">
      <c r="A105" t="s">
        <v>130</v>
      </c>
      <c r="B105" t="s">
        <v>342</v>
      </c>
      <c r="C105" t="s">
        <v>586</v>
      </c>
      <c r="D105" t="str">
        <f t="shared" si="4"/>
        <v/>
      </c>
      <c r="E105" s="5" t="str">
        <f t="shared" si="3"/>
        <v>Rio de Janeiro</v>
      </c>
      <c r="F105" s="5" t="str">
        <f t="shared" si="5"/>
        <v>Ribeira</v>
      </c>
    </row>
    <row r="106" spans="1:6">
      <c r="A106" t="s">
        <v>130</v>
      </c>
      <c r="B106" t="s">
        <v>352</v>
      </c>
      <c r="C106" t="s">
        <v>586</v>
      </c>
      <c r="D106" t="str">
        <f t="shared" si="4"/>
        <v/>
      </c>
      <c r="E106" s="5" t="str">
        <f t="shared" si="3"/>
        <v>Rio de Janeiro</v>
      </c>
      <c r="F106" s="5" t="str">
        <f t="shared" si="5"/>
        <v>Tauá</v>
      </c>
    </row>
    <row r="107" spans="1:6">
      <c r="A107" t="s">
        <v>130</v>
      </c>
      <c r="B107" t="s">
        <v>333</v>
      </c>
      <c r="C107" t="s">
        <v>586</v>
      </c>
      <c r="D107" t="str">
        <f t="shared" si="4"/>
        <v/>
      </c>
      <c r="E107" s="5" t="str">
        <f t="shared" si="3"/>
        <v>Rio de Janeiro</v>
      </c>
      <c r="F107" s="5" t="str">
        <f t="shared" si="5"/>
        <v>Tomás Coelho</v>
      </c>
    </row>
    <row r="108" spans="1:6">
      <c r="A108" t="s">
        <v>130</v>
      </c>
      <c r="B108" t="s">
        <v>343</v>
      </c>
      <c r="C108" t="s">
        <v>586</v>
      </c>
      <c r="D108" t="str">
        <f t="shared" si="4"/>
        <v/>
      </c>
      <c r="E108" s="5" t="str">
        <f t="shared" si="3"/>
        <v>Rio de Janeiro</v>
      </c>
      <c r="F108" s="5" t="str">
        <f t="shared" si="5"/>
        <v>Zumbi</v>
      </c>
    </row>
    <row r="109" spans="1:6">
      <c r="A109" t="s">
        <v>130</v>
      </c>
      <c r="B109" t="s">
        <v>383</v>
      </c>
      <c r="C109" t="s">
        <v>587</v>
      </c>
      <c r="D109" t="str">
        <f t="shared" si="4"/>
        <v>RJ09: CRJ-Irajá/Pavuna/Penha</v>
      </c>
      <c r="E109" s="5" t="str">
        <f t="shared" si="3"/>
        <v>Rio de Janeiro</v>
      </c>
      <c r="F109" s="5" t="str">
        <f t="shared" si="5"/>
        <v>Acari</v>
      </c>
    </row>
    <row r="110" spans="1:6">
      <c r="A110" t="s">
        <v>130</v>
      </c>
      <c r="B110" t="s">
        <v>384</v>
      </c>
      <c r="C110" t="s">
        <v>587</v>
      </c>
      <c r="D110" t="str">
        <f t="shared" si="4"/>
        <v/>
      </c>
      <c r="E110" s="5" t="str">
        <f t="shared" si="3"/>
        <v>Rio de Janeiro</v>
      </c>
      <c r="F110" s="5" t="str">
        <f t="shared" si="5"/>
        <v>Barros Filho</v>
      </c>
    </row>
    <row r="111" spans="1:6">
      <c r="A111" t="s">
        <v>130</v>
      </c>
      <c r="B111" t="s">
        <v>402</v>
      </c>
      <c r="C111" t="s">
        <v>587</v>
      </c>
      <c r="D111" t="str">
        <f t="shared" si="4"/>
        <v/>
      </c>
      <c r="E111" s="5" t="str">
        <f t="shared" si="3"/>
        <v>Rio de Janeiro</v>
      </c>
      <c r="F111" s="5" t="str">
        <f t="shared" si="5"/>
        <v>Brás de Pina</v>
      </c>
    </row>
    <row r="112" spans="1:6">
      <c r="A112" t="s">
        <v>130</v>
      </c>
      <c r="B112" t="s">
        <v>381</v>
      </c>
      <c r="C112" t="s">
        <v>587</v>
      </c>
      <c r="D112" t="str">
        <f t="shared" si="4"/>
        <v/>
      </c>
      <c r="E112" s="5" t="str">
        <f t="shared" si="3"/>
        <v>Rio de Janeiro</v>
      </c>
      <c r="F112" s="5" t="str">
        <f t="shared" si="5"/>
        <v>Coelho Neto</v>
      </c>
    </row>
    <row r="113" spans="1:6">
      <c r="A113" t="s">
        <v>130</v>
      </c>
      <c r="B113" t="s">
        <v>362</v>
      </c>
      <c r="C113" t="s">
        <v>587</v>
      </c>
      <c r="D113" t="str">
        <f t="shared" si="4"/>
        <v/>
      </c>
      <c r="E113" s="5" t="str">
        <f t="shared" si="3"/>
        <v>Rio de Janeiro</v>
      </c>
      <c r="F113" s="5" t="str">
        <f t="shared" si="5"/>
        <v>Colégio</v>
      </c>
    </row>
    <row r="114" spans="1:6">
      <c r="A114" t="s">
        <v>130</v>
      </c>
      <c r="B114" t="s">
        <v>403</v>
      </c>
      <c r="C114" t="s">
        <v>587</v>
      </c>
      <c r="D114" t="str">
        <f t="shared" si="4"/>
        <v/>
      </c>
      <c r="E114" s="5" t="str">
        <f t="shared" si="3"/>
        <v>Rio de Janeiro</v>
      </c>
      <c r="F114" s="5" t="str">
        <f t="shared" si="5"/>
        <v>Cordovil</v>
      </c>
    </row>
    <row r="115" spans="1:6">
      <c r="A115" t="s">
        <v>130</v>
      </c>
      <c r="B115" t="s">
        <v>385</v>
      </c>
      <c r="C115" t="s">
        <v>587</v>
      </c>
      <c r="D115" t="str">
        <f t="shared" si="4"/>
        <v/>
      </c>
      <c r="E115" s="5" t="str">
        <f t="shared" si="3"/>
        <v>Rio de Janeiro</v>
      </c>
      <c r="F115" s="5" t="str">
        <f t="shared" ref="F115:F146" si="6">B115</f>
        <v>Costa Barros</v>
      </c>
    </row>
    <row r="116" spans="1:6">
      <c r="A116" t="s">
        <v>130</v>
      </c>
      <c r="B116" t="s">
        <v>358</v>
      </c>
      <c r="C116" t="s">
        <v>587</v>
      </c>
      <c r="D116" t="str">
        <f t="shared" si="4"/>
        <v/>
      </c>
      <c r="E116" s="5" t="str">
        <f t="shared" si="3"/>
        <v>Rio de Janeiro</v>
      </c>
      <c r="F116" s="5" t="str">
        <f t="shared" si="6"/>
        <v>Irajá</v>
      </c>
    </row>
    <row r="117" spans="1:6">
      <c r="A117" t="s">
        <v>130</v>
      </c>
      <c r="B117" t="s">
        <v>387</v>
      </c>
      <c r="C117" t="s">
        <v>587</v>
      </c>
      <c r="D117" t="str">
        <f t="shared" si="4"/>
        <v/>
      </c>
      <c r="E117" s="5" t="str">
        <f t="shared" si="3"/>
        <v>Rio de Janeiro</v>
      </c>
      <c r="F117" s="5" t="str">
        <f t="shared" si="6"/>
        <v>Jardim América</v>
      </c>
    </row>
    <row r="118" spans="1:6">
      <c r="A118" t="s">
        <v>130</v>
      </c>
      <c r="B118" t="s">
        <v>404</v>
      </c>
      <c r="C118" t="s">
        <v>587</v>
      </c>
      <c r="D118" t="str">
        <f t="shared" si="4"/>
        <v/>
      </c>
      <c r="E118" s="5" t="str">
        <f t="shared" si="3"/>
        <v>Rio de Janeiro</v>
      </c>
      <c r="F118" s="5" t="str">
        <f t="shared" si="6"/>
        <v>Parada de Lucas</v>
      </c>
    </row>
    <row r="119" spans="1:6">
      <c r="A119" t="s">
        <v>130</v>
      </c>
      <c r="B119" t="s">
        <v>499</v>
      </c>
      <c r="C119" t="s">
        <v>587</v>
      </c>
      <c r="D119" t="str">
        <f t="shared" si="4"/>
        <v/>
      </c>
      <c r="E119" s="5" t="str">
        <f t="shared" si="3"/>
        <v>Rio de Janeiro</v>
      </c>
      <c r="F119" s="5" t="str">
        <f t="shared" si="6"/>
        <v>Parque Colúmbia</v>
      </c>
    </row>
    <row r="120" spans="1:6">
      <c r="A120" t="s">
        <v>130</v>
      </c>
      <c r="B120" t="s">
        <v>382</v>
      </c>
      <c r="C120" t="s">
        <v>587</v>
      </c>
      <c r="D120" t="str">
        <f t="shared" si="4"/>
        <v/>
      </c>
      <c r="E120" s="5" t="str">
        <f t="shared" si="3"/>
        <v>Rio de Janeiro</v>
      </c>
      <c r="F120" s="5" t="str">
        <f t="shared" si="6"/>
        <v>Pavuna</v>
      </c>
    </row>
    <row r="121" spans="1:6">
      <c r="A121" t="s">
        <v>130</v>
      </c>
      <c r="B121" t="s">
        <v>400</v>
      </c>
      <c r="C121" t="s">
        <v>587</v>
      </c>
      <c r="D121" t="str">
        <f t="shared" si="4"/>
        <v/>
      </c>
      <c r="E121" s="5" t="str">
        <f t="shared" si="3"/>
        <v>Rio de Janeiro</v>
      </c>
      <c r="F121" s="5" t="str">
        <f t="shared" si="6"/>
        <v>Penha</v>
      </c>
    </row>
    <row r="122" spans="1:6">
      <c r="A122" t="s">
        <v>130</v>
      </c>
      <c r="B122" t="s">
        <v>401</v>
      </c>
      <c r="C122" t="s">
        <v>587</v>
      </c>
      <c r="D122" t="str">
        <f t="shared" si="4"/>
        <v/>
      </c>
      <c r="E122" s="5" t="str">
        <f t="shared" si="3"/>
        <v>Rio de Janeiro</v>
      </c>
      <c r="F122" s="5" t="str">
        <f t="shared" si="6"/>
        <v>Penha Circular</v>
      </c>
    </row>
    <row r="123" spans="1:6">
      <c r="A123" t="s">
        <v>130</v>
      </c>
      <c r="B123" t="s">
        <v>359</v>
      </c>
      <c r="C123" t="s">
        <v>587</v>
      </c>
      <c r="D123" t="str">
        <f t="shared" si="4"/>
        <v/>
      </c>
      <c r="E123" s="5" t="str">
        <f t="shared" si="3"/>
        <v>Rio de Janeiro</v>
      </c>
      <c r="F123" s="5" t="str">
        <f t="shared" si="6"/>
        <v>Vicente de Carvalho</v>
      </c>
    </row>
    <row r="124" spans="1:6">
      <c r="A124" t="s">
        <v>130</v>
      </c>
      <c r="B124" t="s">
        <v>388</v>
      </c>
      <c r="C124" t="s">
        <v>587</v>
      </c>
      <c r="D124" t="str">
        <f t="shared" si="4"/>
        <v/>
      </c>
      <c r="E124" s="5" t="str">
        <f t="shared" si="3"/>
        <v>Rio de Janeiro</v>
      </c>
      <c r="F124" s="5" t="str">
        <f t="shared" si="6"/>
        <v>Vigário Geral</v>
      </c>
    </row>
    <row r="125" spans="1:6">
      <c r="A125" t="s">
        <v>130</v>
      </c>
      <c r="B125" t="s">
        <v>498</v>
      </c>
      <c r="C125" t="s">
        <v>587</v>
      </c>
      <c r="D125" t="str">
        <f t="shared" si="4"/>
        <v/>
      </c>
      <c r="E125" s="5" t="str">
        <f t="shared" si="3"/>
        <v>Rio de Janeiro</v>
      </c>
      <c r="F125" s="5" t="str">
        <f t="shared" si="6"/>
        <v>Vila Cosmos</v>
      </c>
    </row>
    <row r="126" spans="1:6">
      <c r="A126" t="s">
        <v>130</v>
      </c>
      <c r="B126" t="s">
        <v>497</v>
      </c>
      <c r="C126" t="s">
        <v>587</v>
      </c>
      <c r="D126" t="str">
        <f t="shared" si="4"/>
        <v/>
      </c>
      <c r="E126" s="5" t="str">
        <f t="shared" si="3"/>
        <v>Rio de Janeiro</v>
      </c>
      <c r="F126" s="5" t="str">
        <f t="shared" si="6"/>
        <v>Vila da Penha</v>
      </c>
    </row>
    <row r="127" spans="1:6">
      <c r="A127" t="s">
        <v>130</v>
      </c>
      <c r="B127" t="s">
        <v>361</v>
      </c>
      <c r="C127" t="s">
        <v>587</v>
      </c>
      <c r="D127" t="str">
        <f t="shared" si="4"/>
        <v/>
      </c>
      <c r="E127" s="5" t="str">
        <f t="shared" si="3"/>
        <v>Rio de Janeiro</v>
      </c>
      <c r="F127" s="5" t="str">
        <f t="shared" si="6"/>
        <v>Vista Alegre</v>
      </c>
    </row>
    <row r="128" spans="1:6">
      <c r="A128" t="s">
        <v>130</v>
      </c>
      <c r="B128" t="s">
        <v>422</v>
      </c>
      <c r="C128" t="s">
        <v>576</v>
      </c>
      <c r="D128" t="str">
        <f t="shared" si="4"/>
        <v>RJ10: CRJ-Jacarepaguá</v>
      </c>
      <c r="E128" s="5" t="str">
        <f t="shared" si="3"/>
        <v>Rio de Janeiro</v>
      </c>
      <c r="F128" s="5" t="str">
        <f t="shared" si="6"/>
        <v>Anil</v>
      </c>
    </row>
    <row r="129" spans="1:6">
      <c r="A129" t="s">
        <v>130</v>
      </c>
      <c r="B129" t="s">
        <v>425</v>
      </c>
      <c r="C129" t="s">
        <v>576</v>
      </c>
      <c r="D129" t="str">
        <f t="shared" si="4"/>
        <v/>
      </c>
      <c r="E129" s="5" t="str">
        <f t="shared" si="3"/>
        <v>Rio de Janeiro</v>
      </c>
      <c r="F129" s="5" t="str">
        <f t="shared" si="6"/>
        <v>Cidade de Deus</v>
      </c>
    </row>
    <row r="130" spans="1:6">
      <c r="A130" t="s">
        <v>130</v>
      </c>
      <c r="B130" t="s">
        <v>424</v>
      </c>
      <c r="C130" t="s">
        <v>576</v>
      </c>
      <c r="D130" t="str">
        <f t="shared" si="4"/>
        <v/>
      </c>
      <c r="E130" s="5" t="str">
        <f t="shared" ref="E130:E193" si="7">A130</f>
        <v>Rio de Janeiro</v>
      </c>
      <c r="F130" s="5" t="str">
        <f t="shared" si="6"/>
        <v>Curicica</v>
      </c>
    </row>
    <row r="131" spans="1:6">
      <c r="A131" t="s">
        <v>130</v>
      </c>
      <c r="B131" t="s">
        <v>426</v>
      </c>
      <c r="C131" t="s">
        <v>576</v>
      </c>
      <c r="D131" t="str">
        <f t="shared" si="4"/>
        <v/>
      </c>
      <c r="E131" s="5" t="str">
        <f t="shared" si="7"/>
        <v>Rio de Janeiro</v>
      </c>
      <c r="F131" s="5" t="str">
        <f t="shared" si="6"/>
        <v>Freguesia (jacarepaguá)</v>
      </c>
    </row>
    <row r="132" spans="1:6">
      <c r="A132" t="s">
        <v>130</v>
      </c>
      <c r="B132" t="s">
        <v>423</v>
      </c>
      <c r="C132" t="s">
        <v>576</v>
      </c>
      <c r="D132" t="str">
        <f t="shared" ref="D132:D195" si="8">IF(C131=C132,"",C132)</f>
        <v/>
      </c>
      <c r="E132" s="5" t="str">
        <f t="shared" si="7"/>
        <v>Rio de Janeiro</v>
      </c>
      <c r="F132" s="5" t="str">
        <f t="shared" si="6"/>
        <v>Gardênia Azul</v>
      </c>
    </row>
    <row r="133" spans="1:6">
      <c r="A133" t="s">
        <v>130</v>
      </c>
      <c r="B133" t="s">
        <v>421</v>
      </c>
      <c r="C133" t="s">
        <v>576</v>
      </c>
      <c r="D133" t="str">
        <f t="shared" si="8"/>
        <v/>
      </c>
      <c r="E133" s="5" t="str">
        <f t="shared" si="7"/>
        <v>Rio de Janeiro</v>
      </c>
      <c r="F133" s="5" t="str">
        <f t="shared" si="6"/>
        <v>Jacarepaguá</v>
      </c>
    </row>
    <row r="134" spans="1:6">
      <c r="A134" t="s">
        <v>130</v>
      </c>
      <c r="B134" t="s">
        <v>427</v>
      </c>
      <c r="C134" t="s">
        <v>576</v>
      </c>
      <c r="D134" t="str">
        <f t="shared" si="8"/>
        <v/>
      </c>
      <c r="E134" s="5" t="str">
        <f t="shared" si="7"/>
        <v>Rio de Janeiro</v>
      </c>
      <c r="F134" s="5" t="str">
        <f t="shared" si="6"/>
        <v>Pechincha</v>
      </c>
    </row>
    <row r="135" spans="1:6">
      <c r="A135" t="s">
        <v>130</v>
      </c>
      <c r="B135" t="s">
        <v>429</v>
      </c>
      <c r="C135" t="s">
        <v>576</v>
      </c>
      <c r="D135" t="str">
        <f t="shared" si="8"/>
        <v/>
      </c>
      <c r="E135" s="5" t="str">
        <f t="shared" si="7"/>
        <v>Rio de Janeiro</v>
      </c>
      <c r="F135" s="5" t="str">
        <f t="shared" si="6"/>
        <v>Praça Seca</v>
      </c>
    </row>
    <row r="136" spans="1:6">
      <c r="A136" t="s">
        <v>130</v>
      </c>
      <c r="B136" t="s">
        <v>428</v>
      </c>
      <c r="C136" t="s">
        <v>576</v>
      </c>
      <c r="D136" t="str">
        <f t="shared" si="8"/>
        <v/>
      </c>
      <c r="E136" s="5" t="str">
        <f t="shared" si="7"/>
        <v>Rio de Janeiro</v>
      </c>
      <c r="F136" s="5" t="str">
        <f t="shared" si="6"/>
        <v>Tanque</v>
      </c>
    </row>
    <row r="137" spans="1:6">
      <c r="A137" t="s">
        <v>130</v>
      </c>
      <c r="B137" t="s">
        <v>274</v>
      </c>
      <c r="C137" t="s">
        <v>576</v>
      </c>
      <c r="D137" t="str">
        <f t="shared" si="8"/>
        <v/>
      </c>
      <c r="E137" s="5" t="str">
        <f t="shared" si="7"/>
        <v>Rio de Janeiro</v>
      </c>
      <c r="F137" s="5" t="str">
        <f t="shared" si="6"/>
        <v>Taquara</v>
      </c>
    </row>
    <row r="138" spans="1:6">
      <c r="A138" t="s">
        <v>130</v>
      </c>
      <c r="B138" t="s">
        <v>430</v>
      </c>
      <c r="C138" t="s">
        <v>576</v>
      </c>
      <c r="D138" t="str">
        <f t="shared" si="8"/>
        <v/>
      </c>
      <c r="E138" s="5" t="str">
        <f t="shared" si="7"/>
        <v>Rio de Janeiro</v>
      </c>
      <c r="F138" s="5" t="str">
        <f t="shared" si="6"/>
        <v>Vila Valqueire</v>
      </c>
    </row>
    <row r="139" spans="1:6">
      <c r="A139" t="s">
        <v>130</v>
      </c>
      <c r="B139" t="s">
        <v>325</v>
      </c>
      <c r="C139" t="s">
        <v>574</v>
      </c>
      <c r="D139" t="str">
        <f t="shared" si="8"/>
        <v>RJ11: CRJ-Méier/Madureira/Anchieta</v>
      </c>
      <c r="E139" s="5" t="str">
        <f t="shared" si="7"/>
        <v>Rio de Janeiro</v>
      </c>
      <c r="F139" s="5" t="str">
        <f t="shared" si="6"/>
        <v>Abolição</v>
      </c>
    </row>
    <row r="140" spans="1:6">
      <c r="A140" t="s">
        <v>130</v>
      </c>
      <c r="B140" t="s">
        <v>442</v>
      </c>
      <c r="C140" t="s">
        <v>574</v>
      </c>
      <c r="D140" t="str">
        <f t="shared" si="8"/>
        <v/>
      </c>
      <c r="E140" s="5" t="str">
        <f t="shared" si="7"/>
        <v>Rio de Janeiro</v>
      </c>
      <c r="F140" s="5" t="str">
        <f t="shared" si="6"/>
        <v>Água Santa</v>
      </c>
    </row>
    <row r="141" spans="1:6">
      <c r="A141" t="s">
        <v>130</v>
      </c>
      <c r="B141" t="s">
        <v>286</v>
      </c>
      <c r="C141" t="s">
        <v>574</v>
      </c>
      <c r="D141" t="str">
        <f t="shared" si="8"/>
        <v/>
      </c>
      <c r="E141" s="5" t="str">
        <f t="shared" si="7"/>
        <v>Rio de Janeiro</v>
      </c>
      <c r="F141" s="5" t="str">
        <f t="shared" si="6"/>
        <v>Anchieta</v>
      </c>
    </row>
    <row r="142" spans="1:6">
      <c r="A142" t="s">
        <v>130</v>
      </c>
      <c r="B142" t="s">
        <v>290</v>
      </c>
      <c r="C142" t="s">
        <v>574</v>
      </c>
      <c r="D142" t="str">
        <f t="shared" si="8"/>
        <v/>
      </c>
      <c r="E142" s="5" t="str">
        <f t="shared" si="7"/>
        <v>Rio de Janeiro</v>
      </c>
      <c r="F142" s="5" t="str">
        <f t="shared" si="6"/>
        <v>Bento Ribeiro</v>
      </c>
    </row>
    <row r="143" spans="1:6">
      <c r="A143" t="s">
        <v>130</v>
      </c>
      <c r="B143" t="s">
        <v>308</v>
      </c>
      <c r="C143" t="s">
        <v>574</v>
      </c>
      <c r="D143" t="str">
        <f t="shared" si="8"/>
        <v/>
      </c>
      <c r="E143" s="5" t="str">
        <f t="shared" si="7"/>
        <v>Rio de Janeiro</v>
      </c>
      <c r="F143" s="5" t="str">
        <f t="shared" si="6"/>
        <v>Campinho</v>
      </c>
    </row>
    <row r="144" spans="1:6">
      <c r="A144" t="s">
        <v>130</v>
      </c>
      <c r="B144" t="s">
        <v>252</v>
      </c>
      <c r="C144" t="s">
        <v>574</v>
      </c>
      <c r="D144" t="str">
        <f t="shared" si="8"/>
        <v/>
      </c>
      <c r="E144" s="5" t="str">
        <f t="shared" si="7"/>
        <v>Rio de Janeiro</v>
      </c>
      <c r="F144" s="5" t="str">
        <f t="shared" si="6"/>
        <v>Cascadura</v>
      </c>
    </row>
    <row r="145" spans="1:6">
      <c r="A145" t="s">
        <v>130</v>
      </c>
      <c r="B145" t="s">
        <v>310</v>
      </c>
      <c r="C145" t="s">
        <v>574</v>
      </c>
      <c r="D145" t="str">
        <f t="shared" si="8"/>
        <v/>
      </c>
      <c r="E145" s="5" t="str">
        <f t="shared" si="7"/>
        <v>Rio de Janeiro</v>
      </c>
      <c r="F145" s="5" t="str">
        <f t="shared" si="6"/>
        <v>Cavalcanti</v>
      </c>
    </row>
    <row r="146" spans="1:6">
      <c r="A146" t="s">
        <v>130</v>
      </c>
      <c r="B146" t="s">
        <v>323</v>
      </c>
      <c r="C146" t="s">
        <v>574</v>
      </c>
      <c r="D146" t="str">
        <f t="shared" si="8"/>
        <v/>
      </c>
      <c r="E146" s="5" t="str">
        <f t="shared" si="7"/>
        <v>Rio de Janeiro</v>
      </c>
      <c r="F146" s="5" t="str">
        <f t="shared" si="6"/>
        <v>Encantado</v>
      </c>
    </row>
    <row r="147" spans="1:6">
      <c r="A147" t="s">
        <v>130</v>
      </c>
      <c r="B147" t="s">
        <v>311</v>
      </c>
      <c r="C147" t="s">
        <v>574</v>
      </c>
      <c r="D147" t="str">
        <f t="shared" si="8"/>
        <v/>
      </c>
      <c r="E147" s="5" t="str">
        <f t="shared" si="7"/>
        <v>Rio de Janeiro</v>
      </c>
      <c r="F147" s="5" t="str">
        <f t="shared" ref="F147:F178" si="9">B147</f>
        <v>Engenheiro Leal</v>
      </c>
    </row>
    <row r="148" spans="1:6">
      <c r="A148" t="s">
        <v>130</v>
      </c>
      <c r="B148" t="s">
        <v>321</v>
      </c>
      <c r="C148" t="s">
        <v>574</v>
      </c>
      <c r="D148" t="str">
        <f t="shared" si="8"/>
        <v/>
      </c>
      <c r="E148" s="5" t="str">
        <f t="shared" si="7"/>
        <v>Rio de Janeiro</v>
      </c>
      <c r="F148" s="5" t="str">
        <f t="shared" si="9"/>
        <v>Engenho de Dentro</v>
      </c>
    </row>
    <row r="149" spans="1:6">
      <c r="A149" t="s">
        <v>130</v>
      </c>
      <c r="B149" t="s">
        <v>317</v>
      </c>
      <c r="C149" t="s">
        <v>574</v>
      </c>
      <c r="D149" t="str">
        <f t="shared" si="8"/>
        <v/>
      </c>
      <c r="E149" s="5" t="str">
        <f t="shared" si="7"/>
        <v>Rio de Janeiro</v>
      </c>
      <c r="F149" s="5" t="str">
        <f t="shared" si="9"/>
        <v>Engenho Novo</v>
      </c>
    </row>
    <row r="150" spans="1:6">
      <c r="A150" t="s">
        <v>130</v>
      </c>
      <c r="B150" t="s">
        <v>287</v>
      </c>
      <c r="C150" s="27" t="s">
        <v>574</v>
      </c>
      <c r="D150" t="str">
        <f t="shared" si="8"/>
        <v/>
      </c>
      <c r="E150" s="5" t="str">
        <f t="shared" si="7"/>
        <v>Rio de Janeiro</v>
      </c>
      <c r="F150" s="5" t="str">
        <f t="shared" si="9"/>
        <v>Guadalupe</v>
      </c>
    </row>
    <row r="151" spans="1:6">
      <c r="A151" t="s">
        <v>130</v>
      </c>
      <c r="B151" t="s">
        <v>315</v>
      </c>
      <c r="C151" t="s">
        <v>574</v>
      </c>
      <c r="D151" t="str">
        <f t="shared" si="8"/>
        <v/>
      </c>
      <c r="E151" s="5" t="str">
        <f t="shared" si="7"/>
        <v>Rio de Janeiro</v>
      </c>
      <c r="F151" s="5" t="str">
        <f t="shared" si="9"/>
        <v>Honório Gurgel</v>
      </c>
    </row>
    <row r="152" spans="1:6">
      <c r="A152" t="s">
        <v>130</v>
      </c>
      <c r="B152" t="s">
        <v>327</v>
      </c>
      <c r="C152" t="s">
        <v>574</v>
      </c>
      <c r="D152" t="str">
        <f t="shared" si="8"/>
        <v/>
      </c>
      <c r="E152" s="5" t="str">
        <f t="shared" si="7"/>
        <v>Rio de Janeiro</v>
      </c>
      <c r="F152" s="5" t="str">
        <f t="shared" si="9"/>
        <v>Jacarezinho</v>
      </c>
    </row>
    <row r="153" spans="1:6">
      <c r="A153" t="s">
        <v>130</v>
      </c>
      <c r="B153" t="s">
        <v>319</v>
      </c>
      <c r="C153" t="s">
        <v>574</v>
      </c>
      <c r="D153" t="str">
        <f t="shared" si="8"/>
        <v/>
      </c>
      <c r="E153" s="5" t="str">
        <f t="shared" si="7"/>
        <v>Rio de Janeiro</v>
      </c>
      <c r="F153" s="5" t="str">
        <f t="shared" si="9"/>
        <v>Lins de Vasconcelos</v>
      </c>
    </row>
    <row r="154" spans="1:6">
      <c r="A154" t="s">
        <v>130</v>
      </c>
      <c r="B154" t="s">
        <v>253</v>
      </c>
      <c r="C154" t="s">
        <v>574</v>
      </c>
      <c r="D154" t="str">
        <f t="shared" si="8"/>
        <v/>
      </c>
      <c r="E154" s="5" t="str">
        <f t="shared" si="7"/>
        <v>Rio de Janeiro</v>
      </c>
      <c r="F154" s="5" t="str">
        <f t="shared" si="9"/>
        <v>Madureira</v>
      </c>
    </row>
    <row r="155" spans="1:6">
      <c r="A155" t="s">
        <v>130</v>
      </c>
      <c r="B155" t="s">
        <v>265</v>
      </c>
      <c r="C155" t="s">
        <v>574</v>
      </c>
      <c r="D155" t="str">
        <f t="shared" si="8"/>
        <v/>
      </c>
      <c r="E155" s="5" t="str">
        <f t="shared" si="7"/>
        <v>Rio de Janeiro</v>
      </c>
      <c r="F155" s="5" t="str">
        <f t="shared" si="9"/>
        <v>Marechal Hermes</v>
      </c>
    </row>
    <row r="156" spans="1:6">
      <c r="A156" t="s">
        <v>130</v>
      </c>
      <c r="B156" t="s">
        <v>318</v>
      </c>
      <c r="C156" t="s">
        <v>574</v>
      </c>
      <c r="D156" t="str">
        <f t="shared" si="8"/>
        <v/>
      </c>
      <c r="E156" s="5" t="str">
        <f t="shared" si="7"/>
        <v>Rio de Janeiro</v>
      </c>
      <c r="F156" s="5" t="str">
        <f t="shared" si="9"/>
        <v>Méier</v>
      </c>
    </row>
    <row r="157" spans="1:6">
      <c r="A157" t="s">
        <v>130</v>
      </c>
      <c r="B157" t="s">
        <v>316</v>
      </c>
      <c r="C157" t="s">
        <v>574</v>
      </c>
      <c r="D157" t="str">
        <f t="shared" si="8"/>
        <v/>
      </c>
      <c r="E157" s="5" t="str">
        <f t="shared" si="7"/>
        <v>Rio de Janeiro</v>
      </c>
      <c r="F157" s="5" t="str">
        <f t="shared" si="9"/>
        <v>Oswaldo Cruz</v>
      </c>
    </row>
    <row r="158" spans="1:6">
      <c r="A158" t="s">
        <v>130</v>
      </c>
      <c r="B158" t="s">
        <v>288</v>
      </c>
      <c r="C158" t="s">
        <v>574</v>
      </c>
      <c r="D158" t="str">
        <f t="shared" si="8"/>
        <v/>
      </c>
      <c r="E158" s="5" t="str">
        <f t="shared" si="7"/>
        <v>Rio de Janeiro</v>
      </c>
      <c r="F158" s="5" t="str">
        <f t="shared" si="9"/>
        <v>Parque Anchieta</v>
      </c>
    </row>
    <row r="159" spans="1:6">
      <c r="A159" t="s">
        <v>130</v>
      </c>
      <c r="B159" t="s">
        <v>324</v>
      </c>
      <c r="C159" t="s">
        <v>574</v>
      </c>
      <c r="D159" t="str">
        <f t="shared" si="8"/>
        <v/>
      </c>
      <c r="E159" s="5" t="str">
        <f t="shared" si="7"/>
        <v>Rio de Janeiro</v>
      </c>
      <c r="F159" s="5" t="str">
        <f t="shared" si="9"/>
        <v>Piedade</v>
      </c>
    </row>
    <row r="160" spans="1:6">
      <c r="A160" t="s">
        <v>130</v>
      </c>
      <c r="B160" t="s">
        <v>326</v>
      </c>
      <c r="C160" t="s">
        <v>574</v>
      </c>
      <c r="D160" t="str">
        <f t="shared" si="8"/>
        <v/>
      </c>
      <c r="E160" s="5" t="str">
        <f t="shared" si="7"/>
        <v>Rio de Janeiro</v>
      </c>
      <c r="F160" s="5" t="str">
        <f t="shared" si="9"/>
        <v>Pilares</v>
      </c>
    </row>
    <row r="161" spans="1:6">
      <c r="A161" t="s">
        <v>130</v>
      </c>
      <c r="B161" t="s">
        <v>309</v>
      </c>
      <c r="C161" t="s">
        <v>574</v>
      </c>
      <c r="D161" t="str">
        <f t="shared" si="8"/>
        <v/>
      </c>
      <c r="E161" s="5" t="str">
        <f t="shared" si="7"/>
        <v>Rio de Janeiro</v>
      </c>
      <c r="F161" s="5" t="str">
        <f t="shared" si="9"/>
        <v>Quintino Bocaiúva</v>
      </c>
    </row>
    <row r="162" spans="1:6">
      <c r="A162" t="s">
        <v>130</v>
      </c>
      <c r="B162" t="s">
        <v>289</v>
      </c>
      <c r="C162" t="s">
        <v>574</v>
      </c>
      <c r="D162" t="str">
        <f t="shared" si="8"/>
        <v/>
      </c>
      <c r="E162" s="5" t="str">
        <f t="shared" si="7"/>
        <v>Rio de Janeiro</v>
      </c>
      <c r="F162" s="5" t="str">
        <f t="shared" si="9"/>
        <v>Ricardo de Albuquerque</v>
      </c>
    </row>
    <row r="163" spans="1:6">
      <c r="A163" t="s">
        <v>130</v>
      </c>
      <c r="B163" t="s">
        <v>314</v>
      </c>
      <c r="C163" t="s">
        <v>574</v>
      </c>
      <c r="D163" t="str">
        <f t="shared" si="8"/>
        <v/>
      </c>
      <c r="E163" s="5" t="str">
        <f t="shared" si="7"/>
        <v>Rio de Janeiro</v>
      </c>
      <c r="F163" s="5" t="str">
        <f t="shared" si="9"/>
        <v>Rocha Miranda</v>
      </c>
    </row>
    <row r="164" spans="1:6">
      <c r="A164" t="s">
        <v>130</v>
      </c>
      <c r="B164" t="s">
        <v>450</v>
      </c>
      <c r="C164" t="s">
        <v>574</v>
      </c>
      <c r="D164" t="str">
        <f t="shared" si="8"/>
        <v/>
      </c>
      <c r="E164" s="5" t="str">
        <f t="shared" si="7"/>
        <v>Rio de Janeiro</v>
      </c>
      <c r="F164" s="5" t="str">
        <f t="shared" si="9"/>
        <v>Todos os Santos</v>
      </c>
    </row>
    <row r="165" spans="1:6">
      <c r="A165" t="s">
        <v>130</v>
      </c>
      <c r="B165" t="s">
        <v>313</v>
      </c>
      <c r="C165" t="s">
        <v>574</v>
      </c>
      <c r="D165" t="str">
        <f t="shared" si="8"/>
        <v/>
      </c>
      <c r="E165" s="5" t="str">
        <f t="shared" si="7"/>
        <v>Rio de Janeiro</v>
      </c>
      <c r="F165" s="5" t="str">
        <f t="shared" si="9"/>
        <v>Turiaçu</v>
      </c>
    </row>
    <row r="166" spans="1:6">
      <c r="A166" t="s">
        <v>130</v>
      </c>
      <c r="B166" t="s">
        <v>312</v>
      </c>
      <c r="C166" t="s">
        <v>574</v>
      </c>
      <c r="D166" t="str">
        <f t="shared" si="8"/>
        <v/>
      </c>
      <c r="E166" s="5" t="str">
        <f t="shared" si="7"/>
        <v>Rio de Janeiro</v>
      </c>
      <c r="F166" s="5" t="str">
        <f t="shared" si="9"/>
        <v>Vaz Lobo</v>
      </c>
    </row>
    <row r="167" spans="1:6">
      <c r="A167" t="s">
        <v>130</v>
      </c>
      <c r="B167" t="s">
        <v>378</v>
      </c>
      <c r="C167" t="s">
        <v>575</v>
      </c>
      <c r="D167" t="str">
        <f t="shared" si="8"/>
        <v>RJ12: CRJ-Tijuca/Centro</v>
      </c>
      <c r="E167" s="5" t="str">
        <f t="shared" si="7"/>
        <v>Rio de Janeiro</v>
      </c>
      <c r="F167" s="5" t="str">
        <f t="shared" si="9"/>
        <v>Andaraí</v>
      </c>
    </row>
    <row r="168" spans="1:6">
      <c r="A168" t="s">
        <v>130</v>
      </c>
      <c r="B168" t="s">
        <v>397</v>
      </c>
      <c r="C168" t="s">
        <v>575</v>
      </c>
      <c r="D168" t="str">
        <f t="shared" si="8"/>
        <v/>
      </c>
      <c r="E168" s="5" t="str">
        <f t="shared" si="7"/>
        <v>Rio de Janeiro</v>
      </c>
      <c r="F168" s="5" t="str">
        <f t="shared" si="9"/>
        <v>Benfica</v>
      </c>
    </row>
    <row r="169" spans="1:6">
      <c r="A169" t="s">
        <v>130</v>
      </c>
      <c r="B169" t="s">
        <v>394</v>
      </c>
      <c r="C169" t="s">
        <v>575</v>
      </c>
      <c r="D169" t="str">
        <f t="shared" si="8"/>
        <v/>
      </c>
      <c r="E169" s="5" t="str">
        <f t="shared" si="7"/>
        <v>Rio de Janeiro</v>
      </c>
      <c r="F169" s="5" t="str">
        <f t="shared" si="9"/>
        <v>Cachambi</v>
      </c>
    </row>
    <row r="170" spans="1:6">
      <c r="A170" t="s">
        <v>130</v>
      </c>
      <c r="B170" t="s">
        <v>414</v>
      </c>
      <c r="C170" t="s">
        <v>575</v>
      </c>
      <c r="D170" t="str">
        <f t="shared" si="8"/>
        <v/>
      </c>
      <c r="E170" s="5" t="str">
        <f t="shared" si="7"/>
        <v>Rio de Janeiro</v>
      </c>
      <c r="F170" s="5" t="str">
        <f t="shared" si="9"/>
        <v>Caju</v>
      </c>
    </row>
    <row r="171" spans="1:6">
      <c r="A171" t="s">
        <v>130</v>
      </c>
      <c r="B171" t="s">
        <v>415</v>
      </c>
      <c r="C171" t="s">
        <v>575</v>
      </c>
      <c r="D171" t="str">
        <f t="shared" si="8"/>
        <v/>
      </c>
      <c r="E171" s="5" t="str">
        <f t="shared" si="7"/>
        <v>Rio de Janeiro</v>
      </c>
      <c r="F171" s="5" t="str">
        <f t="shared" si="9"/>
        <v>Catumbi</v>
      </c>
    </row>
    <row r="172" spans="1:6">
      <c r="A172" t="s">
        <v>130</v>
      </c>
      <c r="B172" t="s">
        <v>410</v>
      </c>
      <c r="C172" t="s">
        <v>575</v>
      </c>
      <c r="D172" t="str">
        <f t="shared" si="8"/>
        <v/>
      </c>
      <c r="E172" s="5" t="str">
        <f t="shared" si="7"/>
        <v>Rio de Janeiro</v>
      </c>
      <c r="F172" s="5" t="str">
        <f t="shared" si="9"/>
        <v>Centro</v>
      </c>
    </row>
    <row r="173" spans="1:6">
      <c r="A173" t="s">
        <v>130</v>
      </c>
      <c r="B173" t="s">
        <v>417</v>
      </c>
      <c r="C173" t="s">
        <v>575</v>
      </c>
      <c r="D173" t="str">
        <f t="shared" si="8"/>
        <v/>
      </c>
      <c r="E173" s="5" t="str">
        <f t="shared" si="7"/>
        <v>Rio de Janeiro</v>
      </c>
      <c r="F173" s="5" t="str">
        <f t="shared" si="9"/>
        <v>Cidade Nova</v>
      </c>
    </row>
    <row r="174" spans="1:6">
      <c r="A174" t="s">
        <v>130</v>
      </c>
      <c r="B174" t="s">
        <v>418</v>
      </c>
      <c r="C174" t="s">
        <v>575</v>
      </c>
      <c r="D174" t="str">
        <f t="shared" si="8"/>
        <v/>
      </c>
      <c r="E174" s="5" t="str">
        <f t="shared" si="7"/>
        <v>Rio de Janeiro</v>
      </c>
      <c r="F174" s="5" t="str">
        <f t="shared" si="9"/>
        <v>Estácio</v>
      </c>
    </row>
    <row r="175" spans="1:6">
      <c r="A175" t="s">
        <v>130</v>
      </c>
      <c r="B175" t="s">
        <v>412</v>
      </c>
      <c r="C175" t="s">
        <v>575</v>
      </c>
      <c r="D175" t="str">
        <f t="shared" si="8"/>
        <v/>
      </c>
      <c r="E175" s="5" t="str">
        <f t="shared" si="7"/>
        <v>Rio de Janeiro</v>
      </c>
      <c r="F175" s="5" t="str">
        <f t="shared" si="9"/>
        <v>Gamboa</v>
      </c>
    </row>
    <row r="176" spans="1:6">
      <c r="A176" t="s">
        <v>130</v>
      </c>
      <c r="B176" t="s">
        <v>380</v>
      </c>
      <c r="C176" t="s">
        <v>575</v>
      </c>
      <c r="D176" t="str">
        <f t="shared" si="8"/>
        <v/>
      </c>
      <c r="E176" s="5" t="str">
        <f t="shared" si="7"/>
        <v>Rio de Janeiro</v>
      </c>
      <c r="F176" s="5" t="str">
        <f t="shared" si="9"/>
        <v>Grajaú</v>
      </c>
    </row>
    <row r="177" spans="1:6">
      <c r="A177" t="s">
        <v>130</v>
      </c>
      <c r="B177" t="s">
        <v>389</v>
      </c>
      <c r="C177" t="s">
        <v>575</v>
      </c>
      <c r="D177" t="str">
        <f t="shared" si="8"/>
        <v/>
      </c>
      <c r="E177" s="5" t="str">
        <f t="shared" si="7"/>
        <v>Rio de Janeiro</v>
      </c>
      <c r="F177" s="5" t="str">
        <f t="shared" si="9"/>
        <v>Jacaré</v>
      </c>
    </row>
    <row r="178" spans="1:6">
      <c r="A178" t="s">
        <v>130</v>
      </c>
      <c r="B178" t="s">
        <v>500</v>
      </c>
      <c r="C178" s="26" t="s">
        <v>575</v>
      </c>
      <c r="D178" t="str">
        <f t="shared" si="8"/>
        <v/>
      </c>
      <c r="E178" s="5" t="str">
        <f t="shared" si="7"/>
        <v>Rio de Janeiro</v>
      </c>
      <c r="F178" s="5" t="str">
        <f t="shared" si="9"/>
        <v>Lapa</v>
      </c>
    </row>
    <row r="179" spans="1:6">
      <c r="A179" t="s">
        <v>130</v>
      </c>
      <c r="B179" t="s">
        <v>396</v>
      </c>
      <c r="C179" t="s">
        <v>575</v>
      </c>
      <c r="D179" t="str">
        <f t="shared" si="8"/>
        <v/>
      </c>
      <c r="E179" s="5" t="str">
        <f t="shared" si="7"/>
        <v>Rio de Janeiro</v>
      </c>
      <c r="F179" s="5" t="str">
        <f t="shared" ref="F179:F211" si="10">B179</f>
        <v>Mangueira</v>
      </c>
    </row>
    <row r="180" spans="1:6">
      <c r="A180" t="s">
        <v>130</v>
      </c>
      <c r="B180" t="s">
        <v>399</v>
      </c>
      <c r="C180" t="s">
        <v>575</v>
      </c>
      <c r="D180" t="str">
        <f t="shared" si="8"/>
        <v/>
      </c>
      <c r="E180" s="5" t="str">
        <f t="shared" si="7"/>
        <v>Rio de Janeiro</v>
      </c>
      <c r="F180" s="5" t="str">
        <f t="shared" si="10"/>
        <v>Maracanã</v>
      </c>
    </row>
    <row r="181" spans="1:6">
      <c r="A181" t="s">
        <v>130</v>
      </c>
      <c r="B181" t="s">
        <v>448</v>
      </c>
      <c r="C181" t="s">
        <v>575</v>
      </c>
      <c r="D181" t="str">
        <f t="shared" si="8"/>
        <v/>
      </c>
      <c r="E181" s="5" t="str">
        <f t="shared" si="7"/>
        <v>Rio de Janeiro</v>
      </c>
      <c r="F181" s="5" t="str">
        <f t="shared" si="10"/>
        <v>Praça da Bandeira</v>
      </c>
    </row>
    <row r="182" spans="1:6">
      <c r="A182" t="s">
        <v>130</v>
      </c>
      <c r="B182" t="s">
        <v>392</v>
      </c>
      <c r="C182" t="s">
        <v>575</v>
      </c>
      <c r="D182" t="str">
        <f t="shared" si="8"/>
        <v/>
      </c>
      <c r="E182" s="5" t="str">
        <f t="shared" si="7"/>
        <v>Rio de Janeiro</v>
      </c>
      <c r="F182" s="5" t="str">
        <f t="shared" si="10"/>
        <v>Riachuelo</v>
      </c>
    </row>
    <row r="183" spans="1:6">
      <c r="A183" t="s">
        <v>130</v>
      </c>
      <c r="B183" t="s">
        <v>416</v>
      </c>
      <c r="C183" t="s">
        <v>575</v>
      </c>
      <c r="D183" t="str">
        <f t="shared" si="8"/>
        <v/>
      </c>
      <c r="E183" s="5" t="str">
        <f t="shared" si="7"/>
        <v>Rio de Janeiro</v>
      </c>
      <c r="F183" s="5" t="str">
        <f t="shared" si="10"/>
        <v>Rio Comprido</v>
      </c>
    </row>
    <row r="184" spans="1:6">
      <c r="A184" t="s">
        <v>130</v>
      </c>
      <c r="B184" t="s">
        <v>391</v>
      </c>
      <c r="C184" t="s">
        <v>575</v>
      </c>
      <c r="D184" t="str">
        <f t="shared" si="8"/>
        <v/>
      </c>
      <c r="E184" s="5" t="str">
        <f t="shared" si="7"/>
        <v>Rio de Janeiro</v>
      </c>
      <c r="F184" s="5" t="str">
        <f t="shared" si="10"/>
        <v>Rocha</v>
      </c>
    </row>
    <row r="185" spans="1:6">
      <c r="A185" t="s">
        <v>130</v>
      </c>
      <c r="B185" t="s">
        <v>393</v>
      </c>
      <c r="C185" t="s">
        <v>575</v>
      </c>
      <c r="D185" t="str">
        <f t="shared" si="8"/>
        <v/>
      </c>
      <c r="E185" s="5" t="str">
        <f t="shared" si="7"/>
        <v>Rio de Janeiro</v>
      </c>
      <c r="F185" s="5" t="str">
        <f t="shared" si="10"/>
        <v>Sampaio</v>
      </c>
    </row>
    <row r="186" spans="1:6">
      <c r="A186" t="s">
        <v>130</v>
      </c>
      <c r="B186" t="s">
        <v>419</v>
      </c>
      <c r="C186" t="s">
        <v>575</v>
      </c>
      <c r="D186" t="str">
        <f t="shared" si="8"/>
        <v/>
      </c>
      <c r="E186" s="5" t="str">
        <f t="shared" si="7"/>
        <v>Rio de Janeiro</v>
      </c>
      <c r="F186" s="5" t="str">
        <f t="shared" si="10"/>
        <v>Santa Teresa</v>
      </c>
    </row>
    <row r="187" spans="1:6">
      <c r="A187" t="s">
        <v>130</v>
      </c>
      <c r="B187" t="s">
        <v>413</v>
      </c>
      <c r="C187" t="s">
        <v>575</v>
      </c>
      <c r="D187" t="str">
        <f t="shared" si="8"/>
        <v/>
      </c>
      <c r="E187" s="5" t="str">
        <f t="shared" si="7"/>
        <v>Rio de Janeiro</v>
      </c>
      <c r="F187" s="5" t="str">
        <f t="shared" si="10"/>
        <v>Santo Cristo</v>
      </c>
    </row>
    <row r="188" spans="1:6">
      <c r="A188" t="s">
        <v>130</v>
      </c>
      <c r="B188" t="s">
        <v>395</v>
      </c>
      <c r="C188" t="s">
        <v>575</v>
      </c>
      <c r="D188" t="str">
        <f t="shared" si="8"/>
        <v/>
      </c>
      <c r="E188" s="5" t="str">
        <f t="shared" si="7"/>
        <v>Rio de Janeiro</v>
      </c>
      <c r="F188" s="5" t="str">
        <f t="shared" si="10"/>
        <v>São Cristóvão</v>
      </c>
    </row>
    <row r="189" spans="1:6">
      <c r="A189" t="s">
        <v>130</v>
      </c>
      <c r="B189" t="s">
        <v>390</v>
      </c>
      <c r="C189" t="s">
        <v>575</v>
      </c>
      <c r="D189" t="str">
        <f t="shared" si="8"/>
        <v/>
      </c>
      <c r="E189" s="5" t="str">
        <f t="shared" si="7"/>
        <v>Rio de Janeiro</v>
      </c>
      <c r="F189" s="5" t="str">
        <f t="shared" si="10"/>
        <v>São Francisco Xavier</v>
      </c>
    </row>
    <row r="190" spans="1:6">
      <c r="A190" t="s">
        <v>130</v>
      </c>
      <c r="B190" t="s">
        <v>273</v>
      </c>
      <c r="C190" t="s">
        <v>575</v>
      </c>
      <c r="D190" t="str">
        <f t="shared" si="8"/>
        <v/>
      </c>
      <c r="E190" s="5" t="str">
        <f t="shared" si="7"/>
        <v>Rio de Janeiro</v>
      </c>
      <c r="F190" s="5" t="str">
        <f t="shared" si="10"/>
        <v>Saúde</v>
      </c>
    </row>
    <row r="191" spans="1:6">
      <c r="A191" t="s">
        <v>130</v>
      </c>
      <c r="B191" t="s">
        <v>278</v>
      </c>
      <c r="C191" t="s">
        <v>575</v>
      </c>
      <c r="D191" t="str">
        <f t="shared" si="8"/>
        <v/>
      </c>
      <c r="E191" s="5" t="str">
        <f t="shared" si="7"/>
        <v>Rio de Janeiro</v>
      </c>
      <c r="F191" s="5" t="str">
        <f t="shared" si="10"/>
        <v>Tijuca</v>
      </c>
    </row>
    <row r="192" spans="1:6">
      <c r="A192" t="s">
        <v>130</v>
      </c>
      <c r="B192" t="s">
        <v>451</v>
      </c>
      <c r="C192" t="s">
        <v>575</v>
      </c>
      <c r="D192" t="str">
        <f t="shared" si="8"/>
        <v/>
      </c>
      <c r="E192" s="5" t="str">
        <f t="shared" si="7"/>
        <v>Rio de Janeiro</v>
      </c>
      <c r="F192" s="5" t="str">
        <f t="shared" si="10"/>
        <v>Vasco da Gama</v>
      </c>
    </row>
    <row r="193" spans="1:6">
      <c r="A193" t="s">
        <v>130</v>
      </c>
      <c r="B193" t="s">
        <v>379</v>
      </c>
      <c r="C193" t="s">
        <v>575</v>
      </c>
      <c r="D193" t="str">
        <f t="shared" si="8"/>
        <v/>
      </c>
      <c r="E193" s="5" t="str">
        <f t="shared" si="7"/>
        <v>Rio de Janeiro</v>
      </c>
      <c r="F193" s="5" t="str">
        <f t="shared" si="10"/>
        <v>Vila Isabel</v>
      </c>
    </row>
    <row r="194" spans="1:6">
      <c r="A194" t="s">
        <v>130</v>
      </c>
      <c r="B194" t="s">
        <v>263</v>
      </c>
      <c r="C194" t="s">
        <v>577</v>
      </c>
      <c r="D194" t="str">
        <f t="shared" si="8"/>
        <v>RJ13: CRJ-Zona Sul</v>
      </c>
      <c r="E194" s="5" t="str">
        <f t="shared" ref="E194:E253" si="11">A194</f>
        <v>Rio de Janeiro</v>
      </c>
      <c r="F194" s="5" t="str">
        <f t="shared" si="10"/>
        <v>Botafogo</v>
      </c>
    </row>
    <row r="195" spans="1:6">
      <c r="A195" t="s">
        <v>130</v>
      </c>
      <c r="B195" t="s">
        <v>373</v>
      </c>
      <c r="C195" t="s">
        <v>577</v>
      </c>
      <c r="D195" t="str">
        <f t="shared" si="8"/>
        <v/>
      </c>
      <c r="E195" s="5" t="str">
        <f t="shared" si="11"/>
        <v>Rio de Janeiro</v>
      </c>
      <c r="F195" s="5" t="str">
        <f t="shared" si="10"/>
        <v>Catete</v>
      </c>
    </row>
    <row r="196" spans="1:6">
      <c r="A196" t="s">
        <v>130</v>
      </c>
      <c r="B196" t="s">
        <v>255</v>
      </c>
      <c r="C196" t="s">
        <v>577</v>
      </c>
      <c r="D196" t="str">
        <f t="shared" ref="D196:D253" si="12">IF(C195=C196,"",C196)</f>
        <v/>
      </c>
      <c r="E196" s="5" t="str">
        <f t="shared" si="11"/>
        <v>Rio de Janeiro</v>
      </c>
      <c r="F196" s="5" t="str">
        <f t="shared" si="10"/>
        <v>Copacabana</v>
      </c>
    </row>
    <row r="197" spans="1:6">
      <c r="A197" t="s">
        <v>130</v>
      </c>
      <c r="B197" t="s">
        <v>374</v>
      </c>
      <c r="C197" t="s">
        <v>577</v>
      </c>
      <c r="D197" t="str">
        <f t="shared" si="12"/>
        <v/>
      </c>
      <c r="E197" s="5" t="str">
        <f t="shared" si="11"/>
        <v>Rio de Janeiro</v>
      </c>
      <c r="F197" s="5" t="str">
        <f t="shared" si="10"/>
        <v>Cosme Velho</v>
      </c>
    </row>
    <row r="198" spans="1:6">
      <c r="A198" t="s">
        <v>130</v>
      </c>
      <c r="B198" t="s">
        <v>370</v>
      </c>
      <c r="C198" t="s">
        <v>577</v>
      </c>
      <c r="D198" t="str">
        <f t="shared" si="12"/>
        <v/>
      </c>
      <c r="E198" s="5" t="str">
        <f t="shared" si="11"/>
        <v>Rio de Janeiro</v>
      </c>
      <c r="F198" s="5" t="str">
        <f t="shared" si="10"/>
        <v>Flamengo</v>
      </c>
    </row>
    <row r="199" spans="1:6">
      <c r="A199" t="s">
        <v>130</v>
      </c>
      <c r="B199" t="s">
        <v>366</v>
      </c>
      <c r="C199" t="s">
        <v>577</v>
      </c>
      <c r="D199" t="str">
        <f t="shared" si="12"/>
        <v/>
      </c>
      <c r="E199" s="5" t="str">
        <f t="shared" si="11"/>
        <v>Rio de Janeiro</v>
      </c>
      <c r="F199" s="5" t="str">
        <f t="shared" si="10"/>
        <v>Gávea</v>
      </c>
    </row>
    <row r="200" spans="1:6">
      <c r="A200" t="s">
        <v>130</v>
      </c>
      <c r="B200" t="s">
        <v>371</v>
      </c>
      <c r="C200" t="s">
        <v>577</v>
      </c>
      <c r="D200" t="str">
        <f t="shared" si="12"/>
        <v/>
      </c>
      <c r="E200" s="5" t="str">
        <f t="shared" si="11"/>
        <v>Rio de Janeiro</v>
      </c>
      <c r="F200" s="5" t="str">
        <f t="shared" si="10"/>
        <v>Glória</v>
      </c>
    </row>
    <row r="201" spans="1:6">
      <c r="A201" t="s">
        <v>130</v>
      </c>
      <c r="B201" t="s">
        <v>375</v>
      </c>
      <c r="C201" t="s">
        <v>577</v>
      </c>
      <c r="D201" t="str">
        <f t="shared" si="12"/>
        <v/>
      </c>
      <c r="E201" s="5" t="str">
        <f t="shared" si="11"/>
        <v>Rio de Janeiro</v>
      </c>
      <c r="F201" s="5" t="str">
        <f t="shared" si="10"/>
        <v>Humaitá</v>
      </c>
    </row>
    <row r="202" spans="1:6">
      <c r="A202" t="s">
        <v>130</v>
      </c>
      <c r="B202" t="s">
        <v>363</v>
      </c>
      <c r="C202" t="s">
        <v>577</v>
      </c>
      <c r="D202" t="str">
        <f t="shared" si="12"/>
        <v/>
      </c>
      <c r="E202" s="5" t="str">
        <f t="shared" si="11"/>
        <v>Rio de Janeiro</v>
      </c>
      <c r="F202" s="5" t="str">
        <f t="shared" si="10"/>
        <v>Ipanema</v>
      </c>
    </row>
    <row r="203" spans="1:6">
      <c r="A203" t="s">
        <v>130</v>
      </c>
      <c r="B203" t="s">
        <v>261</v>
      </c>
      <c r="C203" t="s">
        <v>577</v>
      </c>
      <c r="D203" t="str">
        <f t="shared" si="12"/>
        <v/>
      </c>
      <c r="E203" s="5" t="str">
        <f t="shared" si="11"/>
        <v>Rio de Janeiro</v>
      </c>
      <c r="F203" s="5" t="str">
        <f t="shared" si="10"/>
        <v>Jardim Botânico</v>
      </c>
    </row>
    <row r="204" spans="1:6">
      <c r="A204" t="s">
        <v>130</v>
      </c>
      <c r="B204" t="s">
        <v>364</v>
      </c>
      <c r="C204" t="s">
        <v>577</v>
      </c>
      <c r="D204" t="str">
        <f t="shared" si="12"/>
        <v/>
      </c>
      <c r="E204" s="5" t="str">
        <f t="shared" si="11"/>
        <v>Rio de Janeiro</v>
      </c>
      <c r="F204" s="5" t="str">
        <f t="shared" si="10"/>
        <v>Lagoa</v>
      </c>
    </row>
    <row r="205" spans="1:6">
      <c r="A205" t="s">
        <v>130</v>
      </c>
      <c r="B205" t="s">
        <v>372</v>
      </c>
      <c r="C205" t="s">
        <v>577</v>
      </c>
      <c r="D205" t="str">
        <f t="shared" si="12"/>
        <v/>
      </c>
      <c r="E205" s="5" t="str">
        <f t="shared" si="11"/>
        <v>Rio de Janeiro</v>
      </c>
      <c r="F205" s="5" t="str">
        <f t="shared" si="10"/>
        <v>Laranjeiras</v>
      </c>
    </row>
    <row r="206" spans="1:6">
      <c r="A206" t="s">
        <v>130</v>
      </c>
      <c r="B206" t="s">
        <v>365</v>
      </c>
      <c r="C206" t="s">
        <v>577</v>
      </c>
      <c r="D206" t="str">
        <f t="shared" si="12"/>
        <v/>
      </c>
      <c r="E206" s="5" t="str">
        <f t="shared" si="11"/>
        <v>Rio de Janeiro</v>
      </c>
      <c r="F206" s="5" t="str">
        <f t="shared" si="10"/>
        <v>Leblon</v>
      </c>
    </row>
    <row r="207" spans="1:6">
      <c r="A207" t="s">
        <v>130</v>
      </c>
      <c r="B207" t="s">
        <v>328</v>
      </c>
      <c r="C207" t="s">
        <v>577</v>
      </c>
      <c r="D207" t="str">
        <f t="shared" si="12"/>
        <v/>
      </c>
      <c r="E207" s="5" t="str">
        <f t="shared" si="11"/>
        <v>Rio de Janeiro</v>
      </c>
      <c r="F207" s="5" t="str">
        <f t="shared" si="10"/>
        <v>Leme</v>
      </c>
    </row>
    <row r="208" spans="1:6">
      <c r="A208" t="s">
        <v>130</v>
      </c>
      <c r="B208" t="s">
        <v>369</v>
      </c>
      <c r="C208" t="s">
        <v>577</v>
      </c>
      <c r="D208" t="str">
        <f t="shared" si="12"/>
        <v/>
      </c>
      <c r="E208" s="5" t="str">
        <f t="shared" si="11"/>
        <v>Rio de Janeiro</v>
      </c>
      <c r="F208" s="5" t="str">
        <f t="shared" si="10"/>
        <v>Rocinha</v>
      </c>
    </row>
    <row r="209" spans="1:6">
      <c r="A209" t="s">
        <v>130</v>
      </c>
      <c r="B209" t="s">
        <v>368</v>
      </c>
      <c r="C209" t="s">
        <v>577</v>
      </c>
      <c r="D209" t="str">
        <f t="shared" si="12"/>
        <v/>
      </c>
      <c r="E209" s="5" t="str">
        <f t="shared" si="11"/>
        <v>Rio de Janeiro</v>
      </c>
      <c r="F209" s="5" t="str">
        <f t="shared" si="10"/>
        <v>São Conrado</v>
      </c>
    </row>
    <row r="210" spans="1:6">
      <c r="A210" t="s">
        <v>130</v>
      </c>
      <c r="B210" t="s">
        <v>376</v>
      </c>
      <c r="C210" t="s">
        <v>577</v>
      </c>
      <c r="D210" t="str">
        <f t="shared" si="12"/>
        <v/>
      </c>
      <c r="E210" s="5" t="str">
        <f t="shared" si="11"/>
        <v>Rio de Janeiro</v>
      </c>
      <c r="F210" s="5" t="str">
        <f t="shared" si="10"/>
        <v>Urca</v>
      </c>
    </row>
    <row r="211" spans="1:6">
      <c r="A211" t="s">
        <v>130</v>
      </c>
      <c r="B211" t="s">
        <v>367</v>
      </c>
      <c r="C211" t="s">
        <v>577</v>
      </c>
      <c r="D211" t="str">
        <f t="shared" si="12"/>
        <v/>
      </c>
      <c r="E211" s="5" t="str">
        <f t="shared" si="11"/>
        <v>Rio de Janeiro</v>
      </c>
      <c r="F211" s="5" t="str">
        <f t="shared" si="10"/>
        <v>Vidigal</v>
      </c>
    </row>
    <row r="212" spans="1:6">
      <c r="A212" t="s">
        <v>192</v>
      </c>
      <c r="C212" t="s">
        <v>570</v>
      </c>
      <c r="D212" t="str">
        <f t="shared" si="12"/>
        <v>RJ14: Duque de Caxias</v>
      </c>
      <c r="E212" s="5" t="str">
        <f t="shared" si="11"/>
        <v>Duque de Caxias</v>
      </c>
      <c r="F212" s="5"/>
    </row>
    <row r="213" spans="1:6">
      <c r="A213" t="s">
        <v>191</v>
      </c>
      <c r="C213" t="s">
        <v>568</v>
      </c>
      <c r="D213" t="str">
        <f t="shared" si="12"/>
        <v>RJ15: Metropolitana do Rio - Leste</v>
      </c>
      <c r="E213" s="5" t="str">
        <f t="shared" si="11"/>
        <v>Cachoeiras de Macacu</v>
      </c>
      <c r="F213" s="5"/>
    </row>
    <row r="214" spans="1:6">
      <c r="A214" t="s">
        <v>194</v>
      </c>
      <c r="C214" t="s">
        <v>568</v>
      </c>
      <c r="D214" t="str">
        <f t="shared" si="12"/>
        <v/>
      </c>
      <c r="E214" s="5" t="str">
        <f t="shared" si="11"/>
        <v>Guapimirim</v>
      </c>
      <c r="F214" s="5"/>
    </row>
    <row r="215" spans="1:6">
      <c r="A215" t="s">
        <v>195</v>
      </c>
      <c r="C215" t="s">
        <v>568</v>
      </c>
      <c r="D215" t="str">
        <f t="shared" si="12"/>
        <v/>
      </c>
      <c r="E215" s="5" t="str">
        <f t="shared" si="11"/>
        <v>Itaboraí</v>
      </c>
      <c r="F215" s="5"/>
    </row>
    <row r="216" spans="1:6">
      <c r="A216" t="s">
        <v>198</v>
      </c>
      <c r="C216" t="s">
        <v>568</v>
      </c>
      <c r="D216" t="str">
        <f t="shared" si="12"/>
        <v/>
      </c>
      <c r="E216" s="5" t="str">
        <f t="shared" si="11"/>
        <v>Magé</v>
      </c>
      <c r="F216" s="5"/>
    </row>
    <row r="217" spans="1:6">
      <c r="A217" t="s">
        <v>200</v>
      </c>
      <c r="C217" t="s">
        <v>568</v>
      </c>
      <c r="D217" t="str">
        <f t="shared" si="12"/>
        <v/>
      </c>
      <c r="E217" s="5" t="str">
        <f t="shared" si="11"/>
        <v>Maricá</v>
      </c>
      <c r="F217" s="5"/>
    </row>
    <row r="218" spans="1:6">
      <c r="A218" t="s">
        <v>216</v>
      </c>
      <c r="C218" t="s">
        <v>568</v>
      </c>
      <c r="D218" t="str">
        <f t="shared" si="12"/>
        <v/>
      </c>
      <c r="E218" s="5" t="str">
        <f t="shared" si="11"/>
        <v>Rio Bonito</v>
      </c>
      <c r="F218" s="5"/>
    </row>
    <row r="219" spans="1:6">
      <c r="A219" t="s">
        <v>222</v>
      </c>
      <c r="C219" t="s">
        <v>568</v>
      </c>
      <c r="D219" t="str">
        <f t="shared" si="12"/>
        <v/>
      </c>
      <c r="E219" s="5" t="str">
        <f t="shared" si="11"/>
        <v>Tanguá</v>
      </c>
      <c r="F219" s="5"/>
    </row>
    <row r="220" spans="1:6">
      <c r="A220" t="s">
        <v>223</v>
      </c>
      <c r="C220" t="s">
        <v>568</v>
      </c>
      <c r="D220" t="str">
        <f t="shared" si="12"/>
        <v/>
      </c>
      <c r="E220" s="5" t="str">
        <f t="shared" si="11"/>
        <v>Teresópolis</v>
      </c>
      <c r="F220" s="5"/>
    </row>
    <row r="221" spans="1:6">
      <c r="A221" t="s">
        <v>193</v>
      </c>
      <c r="C221" t="s">
        <v>571</v>
      </c>
      <c r="D221" t="str">
        <f t="shared" si="12"/>
        <v>RJ16: Metropolitana do Rio - Norte</v>
      </c>
      <c r="E221" s="5" t="str">
        <f t="shared" si="11"/>
        <v>Engenheiro Paulo de Frontin</v>
      </c>
      <c r="F221" s="5"/>
    </row>
    <row r="222" spans="1:6">
      <c r="A222" t="s">
        <v>201</v>
      </c>
      <c r="C222" t="s">
        <v>571</v>
      </c>
      <c r="D222" t="str">
        <f t="shared" si="12"/>
        <v/>
      </c>
      <c r="E222" s="5" t="str">
        <f t="shared" si="11"/>
        <v>Mendes</v>
      </c>
      <c r="F222" s="5"/>
    </row>
    <row r="223" spans="1:6">
      <c r="A223" t="s">
        <v>203</v>
      </c>
      <c r="C223" t="s">
        <v>571</v>
      </c>
      <c r="D223" t="str">
        <f t="shared" si="12"/>
        <v/>
      </c>
      <c r="E223" s="5" t="str">
        <f t="shared" si="11"/>
        <v>Miguel Pereira</v>
      </c>
      <c r="F223" s="5"/>
    </row>
    <row r="224" spans="1:6">
      <c r="A224" t="s">
        <v>209</v>
      </c>
      <c r="C224" t="s">
        <v>571</v>
      </c>
      <c r="D224" t="str">
        <f t="shared" si="12"/>
        <v/>
      </c>
      <c r="E224" s="5" t="str">
        <f t="shared" si="11"/>
        <v>Paty do Alferes</v>
      </c>
      <c r="F224" s="5"/>
    </row>
    <row r="225" spans="1:6">
      <c r="A225" t="s">
        <v>210</v>
      </c>
      <c r="C225" t="s">
        <v>571</v>
      </c>
      <c r="D225" t="str">
        <f t="shared" si="12"/>
        <v/>
      </c>
      <c r="E225" s="5" t="str">
        <f t="shared" si="11"/>
        <v>Petrópolis</v>
      </c>
      <c r="F225" s="5"/>
    </row>
    <row r="226" spans="1:6">
      <c r="A226" t="s">
        <v>221</v>
      </c>
      <c r="C226" t="s">
        <v>571</v>
      </c>
      <c r="D226" t="str">
        <f t="shared" si="12"/>
        <v/>
      </c>
      <c r="E226" s="5" t="str">
        <f t="shared" si="11"/>
        <v>São José do Vale do Rio Preto</v>
      </c>
      <c r="F226" s="5"/>
    </row>
    <row r="227" spans="1:6">
      <c r="A227" t="s">
        <v>137</v>
      </c>
      <c r="C227" t="s">
        <v>571</v>
      </c>
      <c r="D227" t="str">
        <f t="shared" si="12"/>
        <v/>
      </c>
      <c r="E227" s="5" t="str">
        <f t="shared" si="11"/>
        <v>Vassouras</v>
      </c>
      <c r="F227" s="5"/>
    </row>
    <row r="228" spans="1:6">
      <c r="A228" t="s">
        <v>205</v>
      </c>
      <c r="C228" t="s">
        <v>572</v>
      </c>
      <c r="D228" t="str">
        <f t="shared" si="12"/>
        <v>RJ17: Niterói</v>
      </c>
      <c r="E228" s="5" t="str">
        <f t="shared" si="11"/>
        <v>Niterói</v>
      </c>
      <c r="F228" s="5"/>
    </row>
    <row r="229" spans="1:6">
      <c r="A229" t="s">
        <v>131</v>
      </c>
      <c r="C229" t="s">
        <v>569</v>
      </c>
      <c r="D229" t="str">
        <f t="shared" si="12"/>
        <v>RJ18: Norte Fluminense</v>
      </c>
      <c r="E229" s="5" t="str">
        <f t="shared" si="11"/>
        <v>Campos dos Goytacazes</v>
      </c>
      <c r="F229" s="5"/>
    </row>
    <row r="230" spans="1:6">
      <c r="A230" t="s">
        <v>122</v>
      </c>
      <c r="C230" t="s">
        <v>569</v>
      </c>
      <c r="D230" t="str">
        <f t="shared" si="12"/>
        <v/>
      </c>
      <c r="E230" s="5" t="str">
        <f t="shared" si="11"/>
        <v>Carapebus</v>
      </c>
      <c r="F230" s="5"/>
    </row>
    <row r="231" spans="1:6">
      <c r="A231" t="s">
        <v>123</v>
      </c>
      <c r="C231" t="s">
        <v>569</v>
      </c>
      <c r="D231" t="str">
        <f t="shared" si="12"/>
        <v/>
      </c>
      <c r="E231" s="5" t="str">
        <f t="shared" si="11"/>
        <v>Cardoso Moreira</v>
      </c>
      <c r="F231" s="5"/>
    </row>
    <row r="232" spans="1:6">
      <c r="A232" t="s">
        <v>186</v>
      </c>
      <c r="C232" t="s">
        <v>569</v>
      </c>
      <c r="D232" t="str">
        <f t="shared" si="12"/>
        <v/>
      </c>
      <c r="E232" s="5" t="str">
        <f t="shared" si="11"/>
        <v>Conceição de Macabu</v>
      </c>
      <c r="F232" s="5"/>
    </row>
    <row r="233" spans="1:6">
      <c r="A233" t="s">
        <v>132</v>
      </c>
      <c r="C233" t="s">
        <v>569</v>
      </c>
      <c r="D233" t="str">
        <f t="shared" si="12"/>
        <v/>
      </c>
      <c r="E233" s="5" t="str">
        <f t="shared" si="11"/>
        <v>Macaé</v>
      </c>
      <c r="F233" s="5"/>
    </row>
    <row r="234" spans="1:6">
      <c r="A234" t="s">
        <v>187</v>
      </c>
      <c r="C234" t="s">
        <v>569</v>
      </c>
      <c r="D234" t="str">
        <f t="shared" si="12"/>
        <v/>
      </c>
      <c r="E234" s="5" t="str">
        <f t="shared" si="11"/>
        <v>Quissamã</v>
      </c>
      <c r="F234" s="5"/>
    </row>
    <row r="235" spans="1:6">
      <c r="A235" t="s">
        <v>183</v>
      </c>
      <c r="C235" t="s">
        <v>569</v>
      </c>
      <c r="D235" t="str">
        <f t="shared" si="12"/>
        <v/>
      </c>
      <c r="E235" s="5" t="str">
        <f t="shared" si="11"/>
        <v>São Fidélis</v>
      </c>
      <c r="F235" s="5"/>
    </row>
    <row r="236" spans="1:6">
      <c r="A236" t="s">
        <v>184</v>
      </c>
      <c r="C236" t="s">
        <v>569</v>
      </c>
      <c r="D236" t="str">
        <f t="shared" si="12"/>
        <v/>
      </c>
      <c r="E236" s="5" t="str">
        <f t="shared" si="11"/>
        <v>São Francisco de Itabapoana</v>
      </c>
      <c r="F236" s="5"/>
    </row>
    <row r="237" spans="1:6">
      <c r="A237" t="s">
        <v>185</v>
      </c>
      <c r="C237" t="s">
        <v>569</v>
      </c>
      <c r="D237" t="str">
        <f t="shared" si="12"/>
        <v/>
      </c>
      <c r="E237" s="5" t="str">
        <f t="shared" si="11"/>
        <v>São João da Barra</v>
      </c>
      <c r="F237" s="5"/>
    </row>
    <row r="238" spans="1:6">
      <c r="A238" t="s">
        <v>206</v>
      </c>
      <c r="C238" t="s">
        <v>573</v>
      </c>
      <c r="D238" t="str">
        <f t="shared" si="12"/>
        <v>RJ19: Nova Iguaçu</v>
      </c>
      <c r="E238" s="5" t="str">
        <f t="shared" si="11"/>
        <v>Nova Iguaçu</v>
      </c>
      <c r="F238" s="5"/>
    </row>
    <row r="239" spans="1:6">
      <c r="A239" t="s">
        <v>219</v>
      </c>
      <c r="C239" t="s">
        <v>578</v>
      </c>
      <c r="D239" t="str">
        <f t="shared" si="12"/>
        <v>RJ20: São Gonçalo</v>
      </c>
      <c r="E239" s="5" t="str">
        <f t="shared" si="11"/>
        <v>São Gonçalo</v>
      </c>
      <c r="F239" s="5"/>
    </row>
    <row r="240" spans="1:6">
      <c r="A240" t="s">
        <v>188</v>
      </c>
      <c r="C240" t="s">
        <v>567</v>
      </c>
      <c r="D240" t="str">
        <f t="shared" si="12"/>
        <v>RJ21: Sul Fluminense</v>
      </c>
      <c r="E240" s="5" t="str">
        <f t="shared" si="11"/>
        <v>Angra dos Reis</v>
      </c>
      <c r="F240" s="5"/>
    </row>
    <row r="241" spans="1:6">
      <c r="A241" t="s">
        <v>136</v>
      </c>
      <c r="C241" t="s">
        <v>567</v>
      </c>
      <c r="D241" t="str">
        <f t="shared" si="12"/>
        <v/>
      </c>
      <c r="E241" s="5" t="str">
        <f t="shared" si="11"/>
        <v>Barra do Piraí</v>
      </c>
      <c r="F241" s="5"/>
    </row>
    <row r="242" spans="1:6">
      <c r="A242" t="s">
        <v>189</v>
      </c>
      <c r="C242" t="s">
        <v>567</v>
      </c>
      <c r="D242" t="str">
        <f t="shared" si="12"/>
        <v/>
      </c>
      <c r="E242" s="5" t="str">
        <f t="shared" si="11"/>
        <v>Barra Mansa</v>
      </c>
      <c r="F242" s="5"/>
    </row>
    <row r="243" spans="1:6">
      <c r="A243" t="s">
        <v>196</v>
      </c>
      <c r="C243" t="s">
        <v>567</v>
      </c>
      <c r="D243" t="str">
        <f t="shared" si="12"/>
        <v/>
      </c>
      <c r="E243" s="5" t="str">
        <f t="shared" si="11"/>
        <v>Itatiaia</v>
      </c>
      <c r="F243" s="5"/>
    </row>
    <row r="244" spans="1:6">
      <c r="A244" t="s">
        <v>208</v>
      </c>
      <c r="C244" t="s">
        <v>567</v>
      </c>
      <c r="D244" t="str">
        <f t="shared" si="12"/>
        <v/>
      </c>
      <c r="E244" s="5" t="str">
        <f t="shared" si="11"/>
        <v>Paraty</v>
      </c>
      <c r="F244" s="5"/>
    </row>
    <row r="245" spans="1:6">
      <c r="A245" t="s">
        <v>211</v>
      </c>
      <c r="C245" t="s">
        <v>567</v>
      </c>
      <c r="D245" t="str">
        <f t="shared" si="12"/>
        <v/>
      </c>
      <c r="E245" s="5" t="str">
        <f t="shared" si="11"/>
        <v>Pinheiral</v>
      </c>
      <c r="F245" s="5"/>
    </row>
    <row r="246" spans="1:6">
      <c r="A246" t="s">
        <v>212</v>
      </c>
      <c r="C246" t="s">
        <v>567</v>
      </c>
      <c r="D246" t="str">
        <f t="shared" si="12"/>
        <v/>
      </c>
      <c r="E246" s="5" t="str">
        <f t="shared" si="11"/>
        <v>Piraí</v>
      </c>
      <c r="F246" s="5"/>
    </row>
    <row r="247" spans="1:6">
      <c r="A247" t="s">
        <v>213</v>
      </c>
      <c r="C247" t="s">
        <v>567</v>
      </c>
      <c r="D247" t="str">
        <f t="shared" si="12"/>
        <v/>
      </c>
      <c r="E247" s="5" t="str">
        <f t="shared" si="11"/>
        <v>Porto Real</v>
      </c>
      <c r="F247" s="5"/>
    </row>
    <row r="248" spans="1:6">
      <c r="A248" t="s">
        <v>214</v>
      </c>
      <c r="C248" t="s">
        <v>567</v>
      </c>
      <c r="D248" t="str">
        <f t="shared" si="12"/>
        <v/>
      </c>
      <c r="E248" s="5" t="str">
        <f t="shared" si="11"/>
        <v>Quatis</v>
      </c>
      <c r="F248" s="5"/>
    </row>
    <row r="249" spans="1:6">
      <c r="A249" t="s">
        <v>215</v>
      </c>
      <c r="C249" t="s">
        <v>567</v>
      </c>
      <c r="D249" t="str">
        <f t="shared" si="12"/>
        <v/>
      </c>
      <c r="E249" s="5" t="str">
        <f t="shared" si="11"/>
        <v>Resende</v>
      </c>
      <c r="F249" s="5"/>
    </row>
    <row r="250" spans="1:6">
      <c r="A250" t="s">
        <v>217</v>
      </c>
      <c r="C250" t="s">
        <v>567</v>
      </c>
      <c r="D250" t="str">
        <f t="shared" si="12"/>
        <v/>
      </c>
      <c r="E250" s="5" t="str">
        <f t="shared" si="11"/>
        <v>Rio Claro</v>
      </c>
      <c r="F250" s="5"/>
    </row>
    <row r="251" spans="1:6">
      <c r="A251" t="s">
        <v>218</v>
      </c>
      <c r="C251" t="s">
        <v>567</v>
      </c>
      <c r="D251" t="str">
        <f t="shared" si="12"/>
        <v/>
      </c>
      <c r="E251" s="5" t="str">
        <f t="shared" si="11"/>
        <v>Rio das Flores</v>
      </c>
      <c r="F251" s="5"/>
    </row>
    <row r="252" spans="1:6">
      <c r="A252" t="s">
        <v>224</v>
      </c>
      <c r="C252" t="s">
        <v>567</v>
      </c>
      <c r="D252" t="str">
        <f t="shared" si="12"/>
        <v/>
      </c>
      <c r="E252" s="5" t="str">
        <f t="shared" si="11"/>
        <v>Valença</v>
      </c>
      <c r="F252" s="5"/>
    </row>
    <row r="253" spans="1:6">
      <c r="A253" t="s">
        <v>225</v>
      </c>
      <c r="C253" t="s">
        <v>567</v>
      </c>
      <c r="D253" t="str">
        <f t="shared" si="12"/>
        <v/>
      </c>
      <c r="E253" s="5" t="str">
        <f t="shared" si="11"/>
        <v>Volta Redonda</v>
      </c>
      <c r="F253" s="5"/>
    </row>
  </sheetData>
  <autoFilter ref="A1:C253"/>
  <sortState ref="A2:F253">
    <sortCondition ref="C2:C253"/>
    <sortCondition ref="E2:E253"/>
    <sortCondition ref="F2:F25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RJ Legislativo</vt:lpstr>
      <vt:lpstr>Resumo ERJ_DE</vt:lpstr>
      <vt:lpstr>DepEst2014</vt:lpstr>
      <vt:lpstr>Sheet7</vt:lpstr>
      <vt:lpstr>Sheet12</vt:lpstr>
      <vt:lpstr>CRJ_Bairro_DMDE</vt:lpstr>
      <vt:lpstr>ES_MU_BA_DM_DE</vt:lpstr>
      <vt:lpstr>Facebook</vt:lpstr>
      <vt:lpstr>DistCidBairro</vt:lpstr>
      <vt:lpstr>CRJ_DM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cp:lastPrinted>2017-05-08T20:38:03Z</cp:lastPrinted>
  <dcterms:created xsi:type="dcterms:W3CDTF">2016-10-06T11:56:13Z</dcterms:created>
  <dcterms:modified xsi:type="dcterms:W3CDTF">2017-09-29T14:47:04Z</dcterms:modified>
</cp:coreProperties>
</file>